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'стр.2'!$A$1:$DF$431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<sst xmlns="http://schemas.openxmlformats.org/spreadsheetml/2006/main" count="1605" uniqueCount="690">
  <si>
    <t>Муниципальная целевая программа "Обеспечение безопасности дорожного движения на 
территории Сальского городского поселения в 2012-2013 году"</t>
  </si>
  <si>
    <t>951 0409 7955100 000 000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</si>
  <si>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</si>
  <si>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</si>
  <si>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</si>
  <si>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</si>
  <si>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</si>
  <si>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</si>
  <si>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</si>
  <si>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</t>
  </si>
  <si>
    <t>951 0409 7955100 611 000</t>
  </si>
  <si>
    <t>951 0409 7955100 611 200</t>
  </si>
  <si>
    <t>951 0409 7955100 611 240</t>
  </si>
  <si>
    <t>951 0409 7955100 611 241</t>
  </si>
  <si>
    <t>Субсидии, за исключением субсидий на софинансирование объектов капитального 
строительства государственной (муниципальной) 
собственности</t>
  </si>
  <si>
    <t>Муниципальная адресная программа "Капитальный ремонт многоквартирных домов на
 территории Сальского городского поселения в 
2013 году</t>
  </si>
  <si>
    <t>951 0501 7954600 000 000</t>
  </si>
  <si>
    <t>951 0501 7954600 244 000</t>
  </si>
  <si>
    <t>951 0501 7954600 244 200</t>
  </si>
  <si>
    <t>951 0501 7954600 244 220</t>
  </si>
  <si>
    <t>951 0501 7954600 244 226</t>
  </si>
  <si>
    <t>951 0501 7954600 244 240</t>
  </si>
  <si>
    <t>Безвозмездные перечисления организациям, за исключением государственных и муниципальных организаций</t>
  </si>
  <si>
    <t>951 0501 7954600 244 242</t>
  </si>
  <si>
    <t>951 0501 7954600 244 300</t>
  </si>
  <si>
    <t>951 0501 7954600 244 310</t>
  </si>
  <si>
    <t>Субсидии на софинансирование объектов капитального строительства муниципальной 
собственности</t>
  </si>
  <si>
    <t>951 0502 5221500 523 000</t>
  </si>
  <si>
    <t>951 0502 5221500 523 300</t>
  </si>
  <si>
    <t>951 0502 5221500 523 310</t>
  </si>
  <si>
    <t>Муниципальная долгосрочная целевая программа "Модернизация объектов коммунальной 
инфраструктуры Сальского городского 
поселения" на 2011-2014 годы</t>
  </si>
  <si>
    <t>951 0502 7951500 000 000</t>
  </si>
  <si>
    <t>951 0502 7951500 244 000</t>
  </si>
  <si>
    <t>951 0502 7951500 244 220</t>
  </si>
  <si>
    <t>951 0502 7951500 244 200</t>
  </si>
  <si>
    <t>951 0502 7951500 244 223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</si>
  <si>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</si>
  <si>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</si>
  <si>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</si>
  <si>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</si>
  <si>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</si>
  <si>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</si>
  <si>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951 0502 7951500 244 340</t>
  </si>
  <si>
    <t>Уплата прочих налогов, сборов и платежей</t>
  </si>
  <si>
    <t>951 0502 7951500 852 000</t>
  </si>
  <si>
    <t>951 0502 7951500 852 200</t>
  </si>
  <si>
    <t>951 0503 5220000 000 000</t>
  </si>
  <si>
    <t>Областная долгосрочная целевая программа энергосбережения и повышения энергетической эффективности в Ростовской области на период до 2020 года</t>
  </si>
  <si>
    <t>951 0503 5223500 000 000</t>
  </si>
  <si>
    <t>Подпрограмма "Энергосбережение в производстве и передаче энергоресурсов"</t>
  </si>
  <si>
    <t>951 0503 5223502 000 000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</si>
  <si>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</si>
  <si>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951 0503 5223502 521 000</t>
  </si>
  <si>
    <t>951 0503 5223502 521 300</t>
  </si>
  <si>
    <t>951 0503 5223502 521 310</t>
  </si>
  <si>
    <t>Муниципальная долгосрочная целевая программа "Благоустройство территории Сальского городского поселения на 2012-2014 годы"</t>
  </si>
  <si>
    <t>951 0503 7954700 000 000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</si>
  <si>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</si>
  <si>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</si>
  <si>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</si>
  <si>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</si>
  <si>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</si>
  <si>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</si>
  <si>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</si>
  <si>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</si>
  <si>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951 0503 7954701 611 000</t>
  </si>
  <si>
    <t>951 0503 7954701 611 200</t>
  </si>
  <si>
    <t>951 0503 7954701 611 240</t>
  </si>
  <si>
    <t>951 0503 7954701 611 241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</si>
  <si>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</si>
  <si>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</si>
  <si>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</si>
  <si>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</si>
  <si>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</si>
  <si>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</si>
  <si>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</si>
  <si>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</si>
  <si>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</si>
  <si>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</si>
  <si>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</si>
  <si>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Подпрограмма "Прочие мероприятия по благоустройству территории Сальского городского поселения"</t>
  </si>
  <si>
    <t>951 0503 7954703 000 000</t>
  </si>
  <si>
    <t>951 0503 7954703 121 000</t>
  </si>
  <si>
    <t>951 0503 7954703 121 200</t>
  </si>
  <si>
    <t>951 0503 7954703 121 220</t>
  </si>
  <si>
    <t>951 0503 7954703 121 225</t>
  </si>
  <si>
    <t>951 0503 7954703 121 226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</si>
  <si>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</si>
  <si>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</si>
  <si>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</si>
  <si>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</si>
  <si>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</si>
  <si>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</si>
  <si>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</si>
  <si>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951 0503 7954703 611 000</t>
  </si>
  <si>
    <t>951 0503 7954703 611 200</t>
  </si>
  <si>
    <t>Безвозмездные перчисления организациям</t>
  </si>
  <si>
    <t>951 0503 7954703 611 240</t>
  </si>
  <si>
    <t>Безвозмездные перчисления государственным и муниципальным организациям</t>
  </si>
  <si>
    <t>951 0503 7954703 611 241</t>
  </si>
  <si>
    <t>Подпрограмма "Парк культура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</si>
  <si>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</si>
  <si>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</si>
  <si>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</si>
  <si>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</si>
  <si>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</si>
  <si>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Физическая культура</t>
  </si>
  <si>
    <t>951 1101 0000000 000 000</t>
  </si>
  <si>
    <t>951 1101 7950000 000 000</t>
  </si>
  <si>
    <t>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</si>
  <si>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</si>
  <si>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</si>
  <si>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</si>
  <si>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</si>
  <si>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Другие вопросы в области физической культуры и спорта</t>
  </si>
  <si>
    <t>Муниципальная долгосрочная целевая программа  "Развитие муниципальной службы в Сальском 
городском поселении (2012-2014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</si>
  <si>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</si>
  <si>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</si>
  <si>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</si>
  <si>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</si>
  <si>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</si>
  <si>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</si>
  <si>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</t>
  </si>
  <si>
    <t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</t>
  </si>
  <si>
    <t>Проведение выборов в законодательные (представительные) органы государственной 
власти субъектов Российской Федерации</t>
  </si>
  <si>
    <t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</t>
  </si>
  <si>
    <t>Областная долгосрочная целевая программа «Развитие сети автомобильных дорог общего 
пользования в Ростовской области на 2010-2014 
годы»</t>
  </si>
  <si>
    <t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</t>
  </si>
  <si>
    <t>Муниципальная целевая программа "Обеспечение безопасности дорожного движения на 
территории Сальского городского поселения в 2012 году"</t>
  </si>
  <si>
    <t>Областная долгосрочная целевая программа «Развитие жилищного хозяйства в Ростовской 
области на 2012-2015 годы»</t>
  </si>
  <si>
    <t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</t>
  </si>
  <si>
    <t>951 0309 7953201 244 226</t>
  </si>
  <si>
    <t>951 0309 7953201 244 300</t>
  </si>
  <si>
    <t>951 0309 7953201 244 310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</si>
  <si>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</si>
  <si>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</si>
  <si>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</si>
  <si>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</si>
  <si>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</si>
  <si>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</si>
  <si>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951 0401 7954900 611 000</t>
  </si>
  <si>
    <t>951 0401 7954900 611 200</t>
  </si>
  <si>
    <t>951 0401 7954900 611 240</t>
  </si>
  <si>
    <t>951 0401 7954900 611 241</t>
  </si>
  <si>
    <t>951 0401 7954900 000 000</t>
  </si>
  <si>
    <t xml:space="preserve"> Муниципальная долгосрочная целевая программа "Содействие занятости населения в Сальском 
городском поселении на 2012-2015 годы"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</si>
  <si>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</si>
  <si>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</si>
  <si>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</si>
  <si>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</si>
  <si>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</si>
  <si>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</si>
  <si>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</si>
  <si>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</si>
  <si>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</si>
  <si>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</si>
  <si>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</si>
  <si>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</si>
  <si>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</si>
  <si>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</si>
  <si>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</si>
  <si>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</si>
  <si>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</si>
  <si>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</si>
  <si>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</si>
  <si>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</si>
  <si>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</si>
  <si>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</si>
  <si>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</si>
  <si>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</si>
  <si>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</si>
  <si>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</si>
  <si>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</si>
  <si>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</si>
  <si>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</si>
  <si>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</si>
  <si>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</si>
  <si>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</si>
  <si>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</si>
  <si>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</si>
  <si>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</si>
  <si>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</si>
  <si>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</si>
  <si>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</si>
  <si>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</si>
  <si>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</si>
  <si>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</si>
  <si>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</si>
  <si>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</si>
  <si>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</si>
  <si>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</si>
  <si>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</si>
  <si>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</si>
  <si>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</si>
  <si>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</si>
  <si>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</si>
  <si>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</si>
  <si>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</si>
  <si>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</si>
  <si>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</si>
  <si>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</si>
  <si>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</si>
  <si>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</si>
  <si>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</si>
  <si>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</si>
  <si>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</si>
  <si>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</si>
  <si>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</si>
  <si>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</si>
  <si>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</si>
  <si>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</si>
  <si>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</si>
  <si>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</si>
  <si>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</si>
  <si>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</si>
  <si>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</si>
  <si>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</si>
  <si>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</si>
  <si>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</si>
  <si>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</si>
  <si>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</si>
  <si>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</si>
  <si>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</si>
  <si>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</si>
  <si>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</si>
  <si>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</si>
  <si>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</si>
  <si>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</si>
  <si>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</si>
  <si>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</si>
  <si>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</si>
  <si>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</si>
  <si>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</si>
  <si>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</si>
  <si>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</si>
  <si>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</si>
  <si>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</si>
  <si>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</si>
  <si>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</si>
  <si>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</si>
  <si>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</si>
  <si>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</si>
  <si>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</si>
  <si>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</si>
  <si>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</si>
  <si>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</si>
  <si>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</si>
  <si>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</si>
  <si>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</si>
  <si>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</si>
  <si>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</si>
  <si>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</si>
  <si>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</si>
  <si>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</si>
  <si>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</si>
  <si>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</si>
  <si>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</si>
  <si>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</si>
  <si>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</si>
  <si>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</si>
  <si>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</si>
  <si>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</si>
  <si>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</si>
  <si>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</si>
  <si>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</si>
  <si>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</si>
  <si>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</si>
  <si>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</si>
  <si>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</si>
  <si>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</si>
  <si>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</si>
  <si>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</si>
  <si>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</si>
  <si>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</si>
  <si>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</si>
  <si>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</si>
  <si>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</si>
  <si>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</si>
  <si>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</si>
  <si>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</si>
  <si>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</si>
  <si>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</si>
  <si>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</si>
  <si>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</si>
  <si>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</si>
  <si>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</si>
  <si>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</si>
  <si>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</si>
  <si>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</si>
  <si>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</si>
  <si>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</si>
  <si>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</si>
  <si>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</si>
  <si>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</si>
  <si>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</si>
  <si>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</si>
  <si>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</si>
  <si>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</si>
  <si>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</si>
  <si>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</si>
  <si>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</si>
  <si>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</si>
  <si>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</si>
  <si>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</si>
  <si>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</si>
  <si>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</si>
  <si>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</si>
  <si>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</si>
  <si>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</si>
  <si>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</si>
  <si>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</si>
  <si>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</si>
  <si>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</si>
  <si>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</si>
  <si>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</si>
  <si>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</si>
  <si>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</si>
  <si>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</si>
  <si>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</si>
  <si>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</si>
  <si>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</si>
  <si>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</si>
  <si>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</si>
  <si>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</si>
  <si>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</si>
  <si>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</si>
  <si>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</si>
  <si>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</si>
  <si>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</si>
  <si>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</si>
  <si>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</si>
  <si>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</si>
  <si>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</si>
  <si>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</si>
  <si>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</si>
  <si>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</si>
  <si>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</si>
  <si>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</si>
  <si>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</si>
  <si>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</si>
  <si>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</si>
  <si>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</si>
  <si>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</si>
  <si>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</si>
  <si>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</si>
  <si>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</si>
  <si>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</si>
  <si>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</si>
  <si>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</si>
  <si>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</si>
  <si>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</si>
  <si>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</si>
  <si>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</si>
  <si>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</si>
  <si>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</si>
  <si>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</si>
  <si>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</si>
  <si>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</si>
  <si>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</si>
  <si>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Фонд оплаты труда и страховые взносы</t>
  </si>
  <si>
    <t>Заработная плата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</si>
  <si>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</si>
  <si>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</si>
  <si>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</si>
  <si>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</si>
  <si>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</si>
  <si>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</si>
  <si>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</si>
  <si>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</si>
  <si>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</si>
  <si>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</si>
  <si>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</si>
  <si>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</si>
  <si>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</si>
  <si>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</si>
  <si>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</si>
  <si>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</si>
  <si>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</si>
  <si>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</si>
  <si>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</si>
  <si>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</si>
  <si>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</si>
  <si>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</si>
  <si>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</si>
  <si>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</si>
  <si>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</si>
  <si>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</si>
  <si>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</si>
  <si>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</si>
  <si>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</si>
  <si>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</si>
  <si>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</si>
  <si>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</si>
  <si>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</si>
  <si>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</si>
  <si>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</si>
  <si>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</si>
  <si>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</si>
  <si>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</si>
  <si>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</si>
  <si>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</si>
  <si>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</si>
  <si>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</si>
  <si>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</si>
  <si>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</si>
  <si>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</si>
  <si>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</si>
  <si>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</si>
  <si>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</si>
  <si>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</si>
  <si>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</si>
  <si>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</si>
  <si>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</si>
  <si>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</si>
  <si>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</si>
  <si>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</si>
  <si>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</si>
  <si>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</si>
  <si>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</si>
  <si>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</si>
  <si>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>951 0501 5221200 521 000</t>
  </si>
  <si>
    <t>951 0501 5221200 521 200</t>
  </si>
  <si>
    <t>951 0501 5221200 521 240</t>
  </si>
  <si>
    <t>951 0501 5221200 521 242</t>
  </si>
  <si>
    <t>951 0501 7950000 000 000</t>
  </si>
  <si>
    <t>951 0502 5220000 000 000</t>
  </si>
  <si>
    <t>Арендная плата за пользование имуществом</t>
  </si>
  <si>
    <t>951 0503 7950000 000 000</t>
  </si>
  <si>
    <t>951 0503 7950700 000 000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</si>
  <si>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</si>
  <si>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</si>
  <si>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</si>
  <si>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</si>
  <si>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</si>
  <si>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</si>
  <si>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</si>
  <si>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Подпрограмма "Организация и содержание мест захоронения"</t>
  </si>
  <si>
    <t>951 0503 7950703 000 000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</si>
  <si>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</si>
  <si>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</si>
  <si>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</si>
  <si>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</si>
  <si>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</si>
  <si>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</si>
  <si>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</si>
  <si>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</si>
  <si>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</si>
  <si>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</si>
  <si>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</si>
  <si>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</si>
  <si>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</si>
  <si>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</si>
  <si>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</si>
  <si>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</si>
  <si>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</si>
  <si>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</si>
  <si>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</si>
  <si>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</si>
  <si>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</si>
  <si>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</si>
  <si>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</si>
  <si>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</si>
  <si>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</si>
  <si>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</si>
  <si>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</si>
  <si>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</si>
  <si>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</si>
  <si>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</si>
  <si>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</si>
  <si>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</si>
  <si>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</si>
  <si>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</si>
  <si>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</si>
  <si>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</si>
  <si>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</si>
  <si>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</si>
  <si>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</si>
  <si>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</si>
  <si>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</si>
  <si>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</si>
  <si>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</si>
  <si>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</si>
  <si>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</si>
  <si>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</si>
  <si>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</si>
  <si>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</si>
  <si>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</si>
  <si>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</si>
  <si>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</si>
  <si>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</si>
  <si>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</si>
  <si>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</si>
  <si>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</si>
  <si>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</si>
  <si>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</si>
  <si>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</si>
  <si>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</si>
  <si>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</si>
  <si>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</si>
  <si>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</si>
  <si>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</si>
  <si>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</si>
  <si>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</si>
  <si>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</si>
  <si>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</si>
  <si>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</si>
  <si>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</si>
  <si>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</si>
  <si>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</si>
  <si>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</si>
  <si>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</si>
  <si>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</si>
  <si>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</si>
  <si>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</si>
  <si>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</si>
  <si>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</si>
  <si>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</si>
  <si>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</si>
  <si>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</si>
  <si>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</si>
  <si>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</si>
  <si>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</si>
  <si>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</si>
  <si>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</si>
  <si>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</si>
  <si>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</si>
  <si>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</si>
  <si>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</si>
  <si>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</si>
  <si>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</si>
  <si>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</si>
  <si>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</si>
  <si>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</si>
  <si>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</si>
  <si>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</si>
  <si>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</si>
  <si>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</si>
  <si>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</si>
  <si>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</si>
  <si>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</si>
  <si>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</si>
  <si>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</si>
  <si>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</si>
  <si>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</si>
  <si>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</si>
  <si>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</si>
  <si>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</si>
  <si>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</si>
  <si>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</si>
  <si>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</si>
  <si>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</si>
  <si>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</si>
  <si>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</si>
  <si>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</si>
  <si>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</si>
  <si>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</si>
  <si>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</si>
  <si>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</si>
  <si>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</si>
  <si>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</si>
  <si>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000 1 05 010112 01 4000 110</t>
  </si>
  <si>
    <t>000 1 05 01020 01 0000 110</t>
  </si>
  <si>
    <t>Налог, взимаемый с налогоплательщиков, выбравших в качестве объекта налогообложения доходы, уменьшеные на величину расходов (за налоговые периоды, истекшие до 1 января 2011 года)</t>
  </si>
  <si>
    <t>000 1 05 01022 01 4000 110</t>
  </si>
  <si>
    <t>000 1 06 01030 10 3000 110</t>
  </si>
  <si>
    <t>000 1 06 06013 10 3000 110</t>
  </si>
  <si>
    <t>000 1 06 06013 10 4000 110</t>
  </si>
  <si>
    <t>000 1 06 06023 10 4000 110</t>
  </si>
  <si>
    <t>000 1 14 06030 00 0000 430</t>
  </si>
  <si>
    <t>000 1 14 06033 10 0000 430</t>
  </si>
  <si>
    <t>000 2 19 05000 10 0000 151</t>
  </si>
  <si>
    <t>Другие общегосударственные вопросы</t>
  </si>
  <si>
    <t>951 0409 7950300 244 300</t>
  </si>
  <si>
    <t>951 0409 7950300 244 340</t>
  </si>
  <si>
    <t>Другие вопросы в области национальной экономики</t>
  </si>
  <si>
    <t>951 0412 0000000 000 000</t>
  </si>
  <si>
    <t>951 0412 3380000 000 000</t>
  </si>
  <si>
    <t>Мероприятия в области строительства, архитектуры и градостроительства</t>
  </si>
  <si>
    <t>951 0412 3380000 244 000</t>
  </si>
  <si>
    <t>951 0412 3380000 244 200</t>
  </si>
  <si>
    <t>951 0412 3380000 244 220</t>
  </si>
  <si>
    <t>951 0412 3380000 244 226</t>
  </si>
  <si>
    <t>Субсидии юридическим лицам (кроме государственных (муниципальных) учреждений) 
и физическим лицам - производителям товаров, 
работ, услуг</t>
  </si>
  <si>
    <t>951 0501 5221200 810 000</t>
  </si>
  <si>
    <t>951 0501 5221200 810 300</t>
  </si>
  <si>
    <t>951 0501 5221200 810 310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</si>
  <si>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</si>
  <si>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</si>
  <si>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951 0502 7950200 852 290</t>
  </si>
  <si>
    <t>Муниципальная долгосрочная целевая программа "Благоустройство территории Сальского 
городского поселения на 2012-2014 годы"</t>
  </si>
  <si>
    <t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</t>
  </si>
  <si>
    <t>Безвозмездные перечисления организациям, за исключением государственных и муниципальных
 организаций</t>
  </si>
  <si>
    <t>951 0801 0700500 000 000</t>
  </si>
  <si>
    <t>951 0801 0700000 000 000</t>
  </si>
  <si>
    <t>Субсидии бюджетным учрежедниям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</si>
  <si>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951 0801 0700500 611 000</t>
  </si>
  <si>
    <t>951 0801 0700500 611 200</t>
  </si>
  <si>
    <t>951 0801 0700500 611 240</t>
  </si>
  <si>
    <t>951 0801 0700500 611 241</t>
  </si>
  <si>
    <t>Муниципальная долгосрочная целевая программа "Развитие физической культуры и спорта в 
Сальском городском поселении на 2012-2014 
годы"</t>
  </si>
  <si>
    <t>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</si>
  <si>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</si>
  <si>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</si>
  <si>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</si>
  <si>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</si>
  <si>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</si>
  <si>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</si>
  <si>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951 0107 0200700 244 290</t>
  </si>
  <si>
    <t>951 0409 7950300 244 310</t>
  </si>
  <si>
    <t xml:space="preserve">Налог, взимаемый с налогоплательщиков, выбравших в качестве объекта налогообложения доходы, уменьшеные на величину расходов </t>
  </si>
  <si>
    <t>000 1 05 01021 01 3000 110</t>
  </si>
  <si>
    <t>000 1 05 01050 01 3000 110</t>
  </si>
  <si>
    <t>000 1 05 03010 01 4000 110</t>
  </si>
  <si>
    <t>000 1 14 00000 00 0000 00</t>
  </si>
  <si>
    <t>951 0409 7950500 244 226</t>
  </si>
  <si>
    <t>Подпрограмма: "Прочие мероприятия по благоустройству территории Сальского 
городского поселения"</t>
  </si>
  <si>
    <t>951 0309 7950400 244 340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</si>
  <si>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</si>
  <si>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</si>
  <si>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</si>
  <si>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000 1 14 06013 00 0000 430</t>
  </si>
  <si>
    <t>Пенсионное обеспечение</t>
  </si>
  <si>
    <t>951 1001 0000000 000 000</t>
  </si>
  <si>
    <t>951 1001 4900000 000 000</t>
  </si>
  <si>
    <t>951 1001 4900500 000 000</t>
  </si>
  <si>
    <t>Ежемесячная доплата к пенсиям отдельным категориям пенсионеров в Сальском городском поселении</t>
  </si>
  <si>
    <t>951 1001 4900502 000 000</t>
  </si>
  <si>
    <t>Пенсии, выплачиваемые организациями сектора государственного управления</t>
  </si>
  <si>
    <t>951 1001 4900502 312 000</t>
  </si>
  <si>
    <t>951 1001 4900502 312 200</t>
  </si>
  <si>
    <t>951 1001 4900502 312 260</t>
  </si>
  <si>
    <t>Пенсии, пособия, выплачиваемые организациями сектора государственного управления</t>
  </si>
  <si>
    <t>951 1001 4900502 312 263</t>
  </si>
  <si>
    <t>Стольный А.В.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</si>
  <si>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</si>
  <si>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</si>
  <si>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000 1 01 02030 01 3000 110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</si>
  <si>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</si>
  <si>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951 0309 7950400 611 000</t>
  </si>
  <si>
    <t>951 0309 7950400 611 200</t>
  </si>
  <si>
    <t>951 0309 7950400 611 240</t>
  </si>
  <si>
    <t>951 0309 7950400 611 241</t>
  </si>
  <si>
    <t>Сапунова Е.В.</t>
  </si>
  <si>
    <t>Дотации бюджетам субъектов Российской Федерации и муниципальных образований</t>
  </si>
  <si>
    <t>0002 02 01000 00 0000 151</t>
  </si>
  <si>
    <t>0002 02 01003 00 0000 151</t>
  </si>
  <si>
    <t>0002 02 01003 10 0000 151</t>
  </si>
  <si>
    <t>13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</si>
  <si>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</si>
  <si>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</si>
  <si>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</si>
  <si>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</si>
  <si>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</si>
  <si>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</si>
  <si>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</si>
  <si>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</si>
  <si>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</si>
  <si>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</si>
  <si>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Начальник финансово-экономического отдела</t>
  </si>
  <si>
    <t xml:space="preserve"> Степакова Н.Н.</t>
  </si>
  <si>
    <t>февраля</t>
  </si>
  <si>
    <t>01.02.2013</t>
  </si>
  <si>
    <t>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</si>
  <si>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000 1 09 04053 10 2000 110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</si>
  <si>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</si>
  <si>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</si>
  <si>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и возмещение ущерба</t>
  </si>
  <si>
    <t>000 1 16 90000 00 0000 000</t>
  </si>
  <si>
    <t>Прочие поступления от денежных взысканий (штрафов) и иных сумм и возмещение ущерба, зачисляемые в бюджеты</t>
  </si>
  <si>
    <t>000 1 16 90050 10 0000 140</t>
  </si>
  <si>
    <t>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</si>
  <si>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</si>
  <si>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</si>
  <si>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Муниципальная целевая программа "Градостроительство в Сальском городском поселении на 2012-2015 годы"</t>
  </si>
  <si>
    <t>951 0113 7954800 244 200</t>
  </si>
  <si>
    <t>951 0113 7954800 244 220</t>
  </si>
  <si>
    <t>951 0113 7954800 244 226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</si>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</sst>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3" borderId="0" xfId="0" applyFont="1" applyFill="1" applyAlignment="1">
      <alignment/>
    </xf>
    <xf numFmtId="164" fontId="2" fillId="2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horizontal="right"/>
    </xf>
    <xf numFmtId="3" fontId="2" fillId="0" borderId="7" xfId="0" applyNumberFormat="1" applyFont="1" applyBorder="1" applyAlignment="1">
      <alignment horizontal="left" wrapText="1"/>
    </xf>
    <xf numFmtId="4" fontId="2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2" fillId="0" borderId="3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9"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11"/>
  <sheetViews>
    <sheetView view="pageBreakPreview" zoomScale="130" zoomScaleSheetLayoutView="130" workbookViewId="0" topLeftCell="A58">
      <selection activeCell="BC16" sqref="BC16:BV16"/>
    </sheetView>
  </sheetViews>
  <sheetFormatPr defaultColWidth="9.00390625" defaultRowHeight="12.75"/>
  <cols>
    <col min="1" max="1" width="1.37890625" style="1" customWidth="1"/>
    <col min="2" max="27" width="0.875" style="1" customWidth="1"/>
    <col min="28" max="28" width="3.625" style="1" customWidth="1"/>
    <col min="29" max="53" width="0.875" style="1" customWidth="1"/>
    <col min="54" max="54" width="4.875" style="1" customWidth="1"/>
    <col min="55" max="70" width="0.875" style="1" customWidth="1"/>
    <col min="71" max="71" width="0.74609375" style="1" customWidth="1"/>
    <col min="72" max="72" width="0.37109375" style="1" customWidth="1"/>
    <col min="73" max="73" width="0.875" style="1" customWidth="1"/>
    <col min="74" max="74" width="1.00390625" style="1" hidden="1" customWidth="1"/>
    <col min="75" max="90" width="0.875" style="1" customWidth="1"/>
    <col min="91" max="91" width="0.2421875" style="1" hidden="1" customWidth="1"/>
    <col min="92" max="92" width="0.875" style="1" hidden="1" customWidth="1"/>
    <col min="93" max="106" width="0.875" style="1" customWidth="1"/>
    <col min="107" max="107" width="0.37109375" style="1" customWidth="1"/>
    <col min="108" max="108" width="0.875" style="1" hidden="1" customWidth="1"/>
    <col min="109" max="109" width="0.74609375" style="1" hidden="1" customWidth="1"/>
    <col min="110" max="110" width="1.00390625" style="1" customWidth="1"/>
    <col min="111" max="16384" width="0.875" style="1" customWidth="1"/>
  </cols>
  <sheetData>
    <row r="1" s="17" customFormat="1" ht="9.75">
      <c r="DF1" s="18" t="s">
        <v>187</v>
      </c>
    </row>
    <row r="3" spans="20:110" ht="15" customHeight="1" thickBot="1">
      <c r="T3" s="78" t="s">
        <v>166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O3" s="73" t="s">
        <v>153</v>
      </c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5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188</v>
      </c>
      <c r="CO4" s="79" t="s">
        <v>167</v>
      </c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1"/>
    </row>
    <row r="5" spans="41:110" s="2" customFormat="1" ht="14.25" customHeight="1">
      <c r="AO5" s="4" t="s">
        <v>247</v>
      </c>
      <c r="AP5" s="82" t="s">
        <v>660</v>
      </c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76">
        <v>20</v>
      </c>
      <c r="BO5" s="76"/>
      <c r="BP5" s="76"/>
      <c r="BQ5" s="76"/>
      <c r="BR5" s="77" t="s">
        <v>647</v>
      </c>
      <c r="BS5" s="77"/>
      <c r="BT5" s="77"/>
      <c r="BU5" s="2" t="s">
        <v>159</v>
      </c>
      <c r="CM5" s="4" t="s">
        <v>154</v>
      </c>
      <c r="CO5" s="69" t="s">
        <v>661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1"/>
    </row>
    <row r="6" spans="1:110" s="2" customFormat="1" ht="14.25" customHeight="1">
      <c r="A6" s="2" t="s">
        <v>181</v>
      </c>
      <c r="CM6" s="4" t="s">
        <v>155</v>
      </c>
      <c r="CO6" s="69" t="str">
        <f>'[4]Таблица1'!$T$7</f>
        <v>79228315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</row>
    <row r="7" spans="1:110" s="2" customFormat="1" ht="12.75" customHeight="1">
      <c r="A7" s="2" t="s">
        <v>182</v>
      </c>
      <c r="S7" s="72" t="s">
        <v>191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M7" s="4" t="s">
        <v>180</v>
      </c>
      <c r="CO7" s="69" t="s">
        <v>195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</row>
    <row r="8" spans="1:110" s="2" customFormat="1" ht="15" customHeight="1">
      <c r="A8" s="76" t="s">
        <v>158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88" t="s">
        <v>192</v>
      </c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M8" s="4" t="s">
        <v>156</v>
      </c>
      <c r="CO8" s="69" t="s">
        <v>196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</row>
    <row r="9" spans="1:110" s="2" customFormat="1" ht="15" customHeight="1">
      <c r="A9" s="2" t="s">
        <v>176</v>
      </c>
      <c r="CM9" s="4"/>
      <c r="CO9" s="69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</row>
    <row r="10" spans="1:110" s="2" customFormat="1" ht="15" customHeight="1" thickBot="1">
      <c r="A10" s="2" t="s">
        <v>177</v>
      </c>
      <c r="CO10" s="90" t="s">
        <v>157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</row>
    <row r="11" spans="1:110" s="3" customFormat="1" ht="25.5" customHeight="1">
      <c r="A11" s="89" t="s">
        <v>168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</row>
    <row r="12" spans="1:110" ht="33" customHeight="1">
      <c r="A12" s="86" t="s">
        <v>146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 t="s">
        <v>147</v>
      </c>
      <c r="AD12" s="86"/>
      <c r="AE12" s="86"/>
      <c r="AF12" s="86"/>
      <c r="AG12" s="86"/>
      <c r="AH12" s="86"/>
      <c r="AI12" s="86" t="s">
        <v>183</v>
      </c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 t="s">
        <v>178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 t="s">
        <v>148</v>
      </c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 t="s">
        <v>149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</row>
    <row r="13" spans="1:110" s="14" customFormat="1" ht="12" customHeight="1">
      <c r="A13" s="87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>
        <v>2</v>
      </c>
      <c r="AD13" s="87"/>
      <c r="AE13" s="87"/>
      <c r="AF13" s="87"/>
      <c r="AG13" s="87"/>
      <c r="AH13" s="87"/>
      <c r="AI13" s="87">
        <v>3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>
        <v>4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5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>
        <v>6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</row>
    <row r="14" spans="1:110" ht="15" customHeight="1">
      <c r="A14" s="85" t="s">
        <v>169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31" t="s">
        <v>151</v>
      </c>
      <c r="AD14" s="31"/>
      <c r="AE14" s="31"/>
      <c r="AF14" s="31"/>
      <c r="AG14" s="31"/>
      <c r="AH14" s="31"/>
      <c r="AI14" s="31" t="s">
        <v>152</v>
      </c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84">
        <f>BC16+BC167</f>
        <v>219905617</v>
      </c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>
        <f>BW16+BW167</f>
        <v>9648599.660000002</v>
      </c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>
        <f>BC14-BW14</f>
        <v>210257017.34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</row>
    <row r="15" spans="1:110" ht="15" customHeight="1">
      <c r="A15" s="85" t="s">
        <v>150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31" t="s">
        <v>189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</row>
    <row r="16" spans="1:110" ht="12">
      <c r="A16" s="67" t="str">
        <f>'[1]Месячный отчет Доходы в Excel'!A3</f>
        <v> НАЛОГОВЫЕ И НЕНАЛОГОВЫЕ ДОХОДЫ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1" t="s">
        <v>189</v>
      </c>
      <c r="AD16" s="31"/>
      <c r="AE16" s="31"/>
      <c r="AF16" s="31"/>
      <c r="AG16" s="31"/>
      <c r="AH16" s="31"/>
      <c r="AI16" s="31" t="s">
        <v>218</v>
      </c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>
        <f>BC17+BC36+BC110+BC128+BC149+BC160+BC77+BC143+BC121+BC157</f>
        <v>151383500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>
        <f>BW17+BW36+BW77+BW110+BW128+BW149+BW160+BW143+BW121</f>
        <v>9648599.660000002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>
        <f>BC16-BW16</f>
        <v>141734900.34</v>
      </c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</row>
    <row r="17" spans="1:110" ht="12">
      <c r="A17" s="67" t="str">
        <f>'[1]Месячный отчет Доходы в Excel'!A4</f>
        <v> НАЛОГИ НА ПРИБЫЛЬ, ДОХОДЫ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31" t="s">
        <v>189</v>
      </c>
      <c r="AD17" s="31"/>
      <c r="AE17" s="31"/>
      <c r="AF17" s="31"/>
      <c r="AG17" s="31"/>
      <c r="AH17" s="31"/>
      <c r="AI17" s="31" t="s">
        <v>219</v>
      </c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>
        <f>BC18</f>
        <v>52706200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>
        <f>BW18</f>
        <v>2897186.2800000003</v>
      </c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>
        <f>BC17-BW17</f>
        <v>49809013.72</v>
      </c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</row>
    <row r="18" spans="1:110" ht="14.25" customHeight="1">
      <c r="A18" s="67" t="str">
        <f>'[1]Месячный отчет Доходы в Excel'!A5</f>
        <v> Налог на доходы физических лиц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31" t="s">
        <v>189</v>
      </c>
      <c r="AD18" s="31"/>
      <c r="AE18" s="31"/>
      <c r="AF18" s="31"/>
      <c r="AG18" s="31"/>
      <c r="AH18" s="31"/>
      <c r="AI18" s="31" t="s">
        <v>220</v>
      </c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>
        <f>BC19+BC27+BC32</f>
        <v>52706200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>
        <f>BW19+BW27+BW32</f>
        <v>2897186.2800000003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>
        <f aca="true" t="shared" si="0" ref="CO18:CO86">BC18-BW18</f>
        <v>49809013.72</v>
      </c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</row>
    <row r="19" spans="1:110" ht="93" customHeight="1">
      <c r="A19" s="67" t="s">
        <v>634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31" t="s">
        <v>189</v>
      </c>
      <c r="AD19" s="31"/>
      <c r="AE19" s="31"/>
      <c r="AF19" s="31"/>
      <c r="AG19" s="31"/>
      <c r="AH19" s="31"/>
      <c r="AI19" s="31" t="str">
        <f>'[1]Месячный отчет Доходы в Excel'!$B$6</f>
        <v>000 1 01 02010 01 0000 110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2">
        <v>52313400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>
        <f>BW20+BW21+BW22+BW26+BW23</f>
        <v>2863111.47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>
        <f t="shared" si="0"/>
        <v>49450288.53</v>
      </c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</row>
    <row r="20" spans="1:110" ht="69.75" customHeight="1">
      <c r="A20" s="67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31" t="s">
        <v>189</v>
      </c>
      <c r="AD20" s="31"/>
      <c r="AE20" s="31"/>
      <c r="AF20" s="31"/>
      <c r="AG20" s="31"/>
      <c r="AH20" s="31"/>
      <c r="AI20" s="31" t="str">
        <f>'[5]Месячный отчет Доходы в Excel'!$I$7</f>
        <v>000 1 01 02010 01 1000 110</v>
      </c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>
        <v>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>
        <v>2863228.47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>
        <f t="shared" si="0"/>
        <v>-2863228.47</v>
      </c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</row>
    <row r="21" spans="1:110" ht="70.5" customHeight="1">
      <c r="A21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 t="s">
        <v>189</v>
      </c>
      <c r="AD21" s="31"/>
      <c r="AE21" s="31"/>
      <c r="AF21" s="31"/>
      <c r="AG21" s="31"/>
      <c r="AH21" s="31"/>
      <c r="AI21" s="31" t="s">
        <v>248</v>
      </c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>
        <v>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>
        <v>0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>
        <f>BC21-BW21</f>
        <v>0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</row>
    <row r="22" spans="1:110" ht="69" customHeight="1">
      <c r="A22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 t="s">
        <v>189</v>
      </c>
      <c r="AD22" s="31"/>
      <c r="AE22" s="31"/>
      <c r="AF22" s="31"/>
      <c r="AG22" s="31"/>
      <c r="AH22" s="31"/>
      <c r="AI22" s="31" t="s">
        <v>249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>
        <v>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>
        <v>0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>
        <f>BC22-BW22</f>
        <v>0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</row>
    <row r="23" spans="1:110" ht="68.25" customHeight="1">
      <c r="A23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 t="s">
        <v>189</v>
      </c>
      <c r="AD23" s="31"/>
      <c r="AE23" s="31"/>
      <c r="AF23" s="31"/>
      <c r="AG23" s="31"/>
      <c r="AH23" s="31"/>
      <c r="AI23" s="31" t="s">
        <v>250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>
        <v>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>
        <v>-117</v>
      </c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>BC23-BW23</f>
        <v>117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</row>
    <row r="24" spans="1:110" ht="0.75" customHeight="1" hidden="1">
      <c r="A24" s="67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31" t="s">
        <v>189</v>
      </c>
      <c r="AD24" s="31"/>
      <c r="AE24" s="31"/>
      <c r="AF24" s="31"/>
      <c r="AG24" s="31"/>
      <c r="AH24" s="31"/>
      <c r="AI24" s="31" t="str">
        <f>'[1]Месячный отчет Доходы в Excel'!B8</f>
        <v>000 1 01 02011 01 0000 110</v>
      </c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2">
        <v>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>
        <f>BW25</f>
        <v>0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>
        <f t="shared" si="0"/>
        <v>0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</row>
    <row r="25" spans="1:110" ht="84.75" customHeight="1" hidden="1">
      <c r="A25" s="67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31" t="s">
        <v>189</v>
      </c>
      <c r="AD25" s="31"/>
      <c r="AE25" s="31"/>
      <c r="AF25" s="31"/>
      <c r="AG25" s="31"/>
      <c r="AH25" s="31"/>
      <c r="AI25" s="31" t="str">
        <f>'[1]Месячный отчет Доходы в Excel'!B9</f>
        <v>000 1 01 02011 01 1000 110</v>
      </c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2">
        <f>'[1]Месячный отчет Доходы в Excel'!C9</f>
        <v>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>
        <v>0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>
        <f t="shared" si="0"/>
        <v>0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</row>
    <row r="26" spans="1:110" ht="74.25" customHeight="1" hidden="1">
      <c r="A26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 t="s">
        <v>189</v>
      </c>
      <c r="AD26" s="31"/>
      <c r="AE26" s="31"/>
      <c r="AF26" s="31"/>
      <c r="AG26" s="31"/>
      <c r="AH26" s="31"/>
      <c r="AI26" s="31" t="s">
        <v>250</v>
      </c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2">
        <v>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>
        <v>0</v>
      </c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>
        <f>BC26-BW26</f>
        <v>0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</row>
    <row r="27" spans="1:110" s="23" customFormat="1" ht="125.25" customHeight="1">
      <c r="A27" s="68" t="s">
        <v>251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34" t="s">
        <v>189</v>
      </c>
      <c r="AD27" s="34"/>
      <c r="AE27" s="34"/>
      <c r="AF27" s="34"/>
      <c r="AG27" s="34"/>
      <c r="AH27" s="34"/>
      <c r="AI27" s="34" t="str">
        <f>'[1]Месячный отчет Доходы в Excel'!B10</f>
        <v>000 1 01 02020 01 0000 110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5">
        <v>275300</v>
      </c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>
        <f>BW28+BW29+BW30+BW31</f>
        <v>32860.060000000005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>
        <f t="shared" si="0"/>
        <v>242439.94</v>
      </c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95.25" customHeight="1">
      <c r="A28" s="67" t="s">
        <v>251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31" t="s">
        <v>189</v>
      </c>
      <c r="AD28" s="31"/>
      <c r="AE28" s="31"/>
      <c r="AF28" s="31"/>
      <c r="AG28" s="31"/>
      <c r="AH28" s="31"/>
      <c r="AI28" s="31" t="s">
        <v>252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>
        <v>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>
        <v>32435.4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>
        <f t="shared" si="0"/>
        <v>-32435.4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</row>
    <row r="29" spans="1:110" ht="174" customHeight="1">
      <c r="A29" s="67" t="s">
        <v>251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31" t="s">
        <v>189</v>
      </c>
      <c r="AD29" s="31"/>
      <c r="AE29" s="31"/>
      <c r="AF29" s="31"/>
      <c r="AG29" s="31"/>
      <c r="AH29" s="31"/>
      <c r="AI29" s="31" t="s">
        <v>253</v>
      </c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2">
        <f>'[1]Месячный отчет Доходы в Excel'!C12</f>
        <v>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>
        <v>4.34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>
        <f t="shared" si="0"/>
        <v>-4.34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</row>
    <row r="30" spans="1:110" ht="71.25" customHeight="1">
      <c r="A30" s="67" t="s">
        <v>251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31" t="s">
        <v>189</v>
      </c>
      <c r="AD30" s="31"/>
      <c r="AE30" s="31"/>
      <c r="AF30" s="31"/>
      <c r="AG30" s="31"/>
      <c r="AH30" s="31"/>
      <c r="AI30" s="31" t="s">
        <v>499</v>
      </c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3">
        <v>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>
        <v>420.32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2">
        <f aca="true" t="shared" si="1" ref="CO30:CO35">BC30-BW30</f>
        <v>-420.32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</row>
    <row r="31" spans="1:110" ht="47.25" customHeight="1">
      <c r="A31" s="30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 t="s">
        <v>189</v>
      </c>
      <c r="AD31" s="31"/>
      <c r="AE31" s="31"/>
      <c r="AF31" s="31"/>
      <c r="AG31" s="31"/>
      <c r="AH31" s="31"/>
      <c r="AI31" s="31" t="s">
        <v>250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2">
        <v>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>
        <v>0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>
        <f t="shared" si="1"/>
        <v>0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</row>
    <row r="32" spans="1:110" ht="72" customHeight="1">
      <c r="A32" s="30" t="s">
        <v>500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 t="s">
        <v>189</v>
      </c>
      <c r="AD32" s="31"/>
      <c r="AE32" s="31"/>
      <c r="AF32" s="31"/>
      <c r="AG32" s="31"/>
      <c r="AH32" s="31"/>
      <c r="AI32" s="31" t="s">
        <v>501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3">
        <v>117500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>
        <f>BW33+BW34+BW35</f>
        <v>1214.75</v>
      </c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>
        <f t="shared" si="1"/>
        <v>116285.25</v>
      </c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</row>
    <row r="33" spans="1:110" ht="45" customHeight="1">
      <c r="A33" s="30" t="s">
        <v>503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 t="s">
        <v>189</v>
      </c>
      <c r="AD33" s="31"/>
      <c r="AE33" s="31"/>
      <c r="AF33" s="31"/>
      <c r="AG33" s="31"/>
      <c r="AH33" s="31"/>
      <c r="AI33" s="31" t="s">
        <v>502</v>
      </c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3">
        <v>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>
        <v>1114.55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>
        <f t="shared" si="1"/>
        <v>-1114.55</v>
      </c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</row>
    <row r="34" spans="1:110" ht="56.25" customHeight="1">
      <c r="A34" s="30" t="s">
        <v>505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 t="s">
        <v>189</v>
      </c>
      <c r="AD34" s="31"/>
      <c r="AE34" s="31"/>
      <c r="AF34" s="31"/>
      <c r="AG34" s="31"/>
      <c r="AH34" s="31"/>
      <c r="AI34" s="31" t="s">
        <v>504</v>
      </c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3">
        <v>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>
        <v>0.2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>
        <f t="shared" si="1"/>
        <v>-0.2</v>
      </c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110" ht="56.25" customHeight="1">
      <c r="A35" s="30" t="s">
        <v>635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 t="s">
        <v>189</v>
      </c>
      <c r="AD35" s="31"/>
      <c r="AE35" s="31"/>
      <c r="AF35" s="31"/>
      <c r="AG35" s="31"/>
      <c r="AH35" s="31"/>
      <c r="AI35" s="31" t="s">
        <v>636</v>
      </c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3">
        <v>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>
        <v>100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>
        <f t="shared" si="1"/>
        <v>-100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1:110" ht="12" customHeight="1">
      <c r="A36" s="67" t="str">
        <f>'[1]Месячный отчет Доходы в Excel'!A27</f>
        <v> НАЛОГИ НА СОВОКУПНЫЙ ДОХОД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31" t="s">
        <v>189</v>
      </c>
      <c r="AD36" s="31"/>
      <c r="AE36" s="31"/>
      <c r="AF36" s="31"/>
      <c r="AG36" s="31"/>
      <c r="AH36" s="31"/>
      <c r="AI36" s="31" t="str">
        <f>'[1]Месячный отчет Доходы в Excel'!B27</f>
        <v>000 1 05 00000 00 0000 000</v>
      </c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>
        <f>BC37+BC66</f>
        <v>11176700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>
        <f>BW37+BW66</f>
        <v>1115599.07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>
        <f t="shared" si="0"/>
        <v>10061100.93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</row>
    <row r="37" spans="1:110" ht="37.5" customHeight="1">
      <c r="A37" s="67" t="str">
        <f>'[1]Месячный отчет Доходы в Excel'!A28</f>
        <v> Налог, взимаемый в связи с применением упрощенной системы налогообложения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31" t="s">
        <v>189</v>
      </c>
      <c r="AD37" s="31"/>
      <c r="AE37" s="31"/>
      <c r="AF37" s="31"/>
      <c r="AG37" s="31"/>
      <c r="AH37" s="31"/>
      <c r="AI37" s="31" t="str">
        <f>'[1]Месячный отчет Доходы в Excel'!B28</f>
        <v>000 1 05 01000 00 0000 110</v>
      </c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2">
        <f>BC38+BC50+BC61</f>
        <v>10926200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>
        <f>BW38+BW50+BW61</f>
        <v>1113701.52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f t="shared" si="0"/>
        <v>9812498.48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</row>
    <row r="38" spans="1:110" ht="49.5" customHeight="1">
      <c r="A38" s="67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1" t="s">
        <v>189</v>
      </c>
      <c r="AD38" s="31"/>
      <c r="AE38" s="31"/>
      <c r="AF38" s="31"/>
      <c r="AG38" s="31"/>
      <c r="AH38" s="31"/>
      <c r="AI38" s="31" t="str">
        <f>'[1]Месячный отчет Доходы в Excel'!B29</f>
        <v>000 1 05 01010 01 0000 110</v>
      </c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2">
        <f>BC39+BC44</f>
        <v>7073000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>
        <f>BW39+BW44</f>
        <v>878013.7100000001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>
        <f t="shared" si="0"/>
        <v>6194986.29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</row>
    <row r="39" spans="1:110" ht="51.75" customHeight="1">
      <c r="A39" s="67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31" t="s">
        <v>189</v>
      </c>
      <c r="AD39" s="31"/>
      <c r="AE39" s="31"/>
      <c r="AF39" s="31"/>
      <c r="AG39" s="31"/>
      <c r="AH39" s="31"/>
      <c r="AI39" s="31" t="s">
        <v>197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84">
        <v>7073000</v>
      </c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32">
        <v>875141.81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>
        <f t="shared" si="0"/>
        <v>6197858.1899999995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</row>
    <row r="40" spans="1:110" ht="48" customHeight="1">
      <c r="A40" s="67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31" t="s">
        <v>189</v>
      </c>
      <c r="AD40" s="31"/>
      <c r="AE40" s="31"/>
      <c r="AF40" s="31"/>
      <c r="AG40" s="31"/>
      <c r="AH40" s="31"/>
      <c r="AI40" s="31" t="str">
        <f>'[5]Месячный отчет Доходы в Excel'!$I$32</f>
        <v>000 1 05 01011 01 1000 110</v>
      </c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2">
        <v>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>
        <v>884524.08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>
        <f t="shared" si="0"/>
        <v>-884524.08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</row>
    <row r="41" spans="1:110" ht="48" customHeight="1">
      <c r="A41" s="30" t="s">
        <v>222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 t="s">
        <v>189</v>
      </c>
      <c r="AD41" s="31"/>
      <c r="AE41" s="31"/>
      <c r="AF41" s="31"/>
      <c r="AG41" s="31"/>
      <c r="AH41" s="31"/>
      <c r="AI41" s="31" t="s">
        <v>221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3">
        <v>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>
        <v>289.36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>
        <f>BC41-BW41</f>
        <v>-289.36</v>
      </c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</row>
    <row r="42" spans="1:110" ht="53.25" customHeight="1">
      <c r="A42" s="30" t="s">
        <v>222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 t="s">
        <v>189</v>
      </c>
      <c r="AD42" s="31"/>
      <c r="AE42" s="31"/>
      <c r="AF42" s="31"/>
      <c r="AG42" s="31"/>
      <c r="AH42" s="31"/>
      <c r="AI42" s="31" t="s">
        <v>254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3">
        <v>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>
        <v>225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>
        <f>BC42-BW42</f>
        <v>-225</v>
      </c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</row>
    <row r="43" spans="1:110" ht="30" customHeight="1">
      <c r="A43" s="67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31" t="s">
        <v>189</v>
      </c>
      <c r="AD43" s="31"/>
      <c r="AE43" s="31"/>
      <c r="AF43" s="31"/>
      <c r="AG43" s="31"/>
      <c r="AH43" s="31"/>
      <c r="AI43" s="31" t="str">
        <f>'[5]Месячный отчет Доходы в Excel'!$I$33</f>
        <v>000 1 05 01011 01 4000 110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2">
        <v>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>
        <v>-9896.63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>
        <f t="shared" si="0"/>
        <v>9896.63</v>
      </c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</row>
    <row r="44" spans="1:110" ht="36.75" customHeight="1">
      <c r="A44" s="30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 t="s">
        <v>189</v>
      </c>
      <c r="AD44" s="31"/>
      <c r="AE44" s="31"/>
      <c r="AF44" s="31"/>
      <c r="AG44" s="31"/>
      <c r="AH44" s="31"/>
      <c r="AI44" s="31" t="str">
        <f>'[5]Месячный отчет Доходы в Excel'!$I$34</f>
        <v>000 1 05 01012 01 0000 110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3">
        <v>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>
        <f>BW45+BW46+BW47+BW49</f>
        <v>2871.9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>
        <f t="shared" si="0"/>
        <v>-2871.9</v>
      </c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</row>
    <row r="45" spans="1:110" ht="87.75" customHeight="1">
      <c r="A45" s="30" t="s">
        <v>255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 t="s">
        <v>189</v>
      </c>
      <c r="AD45" s="31"/>
      <c r="AE45" s="31"/>
      <c r="AF45" s="31"/>
      <c r="AG45" s="31"/>
      <c r="AH45" s="31"/>
      <c r="AI45" s="31" t="str">
        <f>'[5]Месячный отчет Доходы в Excel'!$I$35</f>
        <v>000 1 05 01012 01 1000 110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3">
        <v>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>
        <v>2617.65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>
        <f t="shared" si="0"/>
        <v>-2617.65</v>
      </c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</row>
    <row r="46" spans="1:110" ht="78.75" customHeight="1">
      <c r="A46" s="30" t="s">
        <v>255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 t="s">
        <v>189</v>
      </c>
      <c r="AD46" s="31"/>
      <c r="AE46" s="31"/>
      <c r="AF46" s="31"/>
      <c r="AG46" s="31"/>
      <c r="AH46" s="31"/>
      <c r="AI46" s="31" t="str">
        <f>'[5]Месячный отчет Доходы в Excel'!$I$36</f>
        <v>000 1 05 01012 01 2000 110</v>
      </c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3">
        <v>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>
        <v>18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>
        <f t="shared" si="0"/>
        <v>-18</v>
      </c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</row>
    <row r="47" spans="1:110" ht="45.75" customHeight="1">
      <c r="A47" s="30" t="s">
        <v>255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 t="s">
        <v>189</v>
      </c>
      <c r="AD47" s="31"/>
      <c r="AE47" s="31"/>
      <c r="AF47" s="31"/>
      <c r="AG47" s="31"/>
      <c r="AH47" s="31"/>
      <c r="AI47" s="31" t="str">
        <f>'[5]Месячный отчет Доходы в Excel'!$I$37</f>
        <v>000 1 05 01012 01 3000 110</v>
      </c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3">
        <v>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>
        <v>236.25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>
        <f t="shared" si="0"/>
        <v>-236.25</v>
      </c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</row>
    <row r="48" spans="1:110" ht="0.75" customHeight="1" hidden="1">
      <c r="A48" s="30" t="s">
        <v>255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 t="s">
        <v>189</v>
      </c>
      <c r="AD48" s="31"/>
      <c r="AE48" s="31"/>
      <c r="AF48" s="31"/>
      <c r="AG48" s="31"/>
      <c r="AH48" s="31"/>
      <c r="AI48" s="31" t="str">
        <f>'[5]Месячный отчет Доходы в Excel'!$I$38</f>
        <v>000 1 05 01012 01 4000 110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3">
        <v>0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>
        <v>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>
        <f t="shared" si="0"/>
        <v>0</v>
      </c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</row>
    <row r="49" spans="1:110" ht="86.25" customHeight="1">
      <c r="A49" s="30" t="s">
        <v>255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 t="s">
        <v>189</v>
      </c>
      <c r="AD49" s="31"/>
      <c r="AE49" s="31"/>
      <c r="AF49" s="31"/>
      <c r="AG49" s="31"/>
      <c r="AH49" s="31"/>
      <c r="AI49" s="31" t="s">
        <v>560</v>
      </c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3">
        <v>0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>
        <v>0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>
        <f>BC49-BW49</f>
        <v>0</v>
      </c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</row>
    <row r="50" spans="1:110" s="23" customFormat="1" ht="59.25" customHeight="1">
      <c r="A50" s="68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34" t="s">
        <v>189</v>
      </c>
      <c r="AD50" s="34"/>
      <c r="AE50" s="34"/>
      <c r="AF50" s="34"/>
      <c r="AG50" s="34"/>
      <c r="AH50" s="34"/>
      <c r="AI50" s="34" t="s">
        <v>561</v>
      </c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5">
        <f>BC51+BC56</f>
        <v>2916000</v>
      </c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>
        <f>BW51+BW56</f>
        <v>228292.56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>
        <f t="shared" si="0"/>
        <v>2687707.44</v>
      </c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33.75" customHeight="1">
      <c r="A51" s="30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189</v>
      </c>
      <c r="AD51" s="31"/>
      <c r="AE51" s="31"/>
      <c r="AF51" s="31"/>
      <c r="AG51" s="31"/>
      <c r="AH51" s="31"/>
      <c r="AI51" s="31" t="str">
        <f>'[5]Месячный отчет Доходы в Excel'!$I$41</f>
        <v>000 1 05 01021 01 0000 110</v>
      </c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3">
        <v>2916000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>
        <v>228300.02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2">
        <f t="shared" si="0"/>
        <v>2687699.98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</row>
    <row r="52" spans="1:110" ht="63.75" customHeight="1">
      <c r="A52" s="6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31" t="s">
        <v>189</v>
      </c>
      <c r="AD52" s="31"/>
      <c r="AE52" s="31"/>
      <c r="AF52" s="31"/>
      <c r="AG52" s="31"/>
      <c r="AH52" s="31"/>
      <c r="AI52" s="31" t="s">
        <v>198</v>
      </c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2">
        <f>'[1]Месячный отчет Доходы в Excel'!C34</f>
        <v>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>
        <v>245643.49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>
        <f t="shared" si="0"/>
        <v>-245643.49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</row>
    <row r="53" spans="1:110" ht="59.25" customHeight="1">
      <c r="A53" s="67" t="s">
        <v>525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31" t="s">
        <v>189</v>
      </c>
      <c r="AD53" s="31"/>
      <c r="AE53" s="31"/>
      <c r="AF53" s="31"/>
      <c r="AG53" s="31"/>
      <c r="AH53" s="31"/>
      <c r="AI53" s="31" t="s">
        <v>526</v>
      </c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2">
        <f>'[1]Месячный отчет Доходы в Excel'!C35</f>
        <v>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>
        <v>10.78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>
        <f t="shared" si="0"/>
        <v>-10.78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</row>
    <row r="54" spans="1:110" ht="57" customHeight="1">
      <c r="A54" s="30" t="s">
        <v>609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 t="s">
        <v>189</v>
      </c>
      <c r="AD54" s="31"/>
      <c r="AE54" s="31"/>
      <c r="AF54" s="31"/>
      <c r="AG54" s="31"/>
      <c r="AH54" s="31"/>
      <c r="AI54" s="31" t="s">
        <v>610</v>
      </c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2">
        <f>'[1]Месячный отчет Доходы в Excel'!C36</f>
        <v>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>
        <v>0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>
        <f t="shared" si="0"/>
        <v>0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</row>
    <row r="55" spans="1:110" ht="60" customHeight="1">
      <c r="A55" s="30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1" t="s">
        <v>189</v>
      </c>
      <c r="AD55" s="31"/>
      <c r="AE55" s="31"/>
      <c r="AF55" s="31"/>
      <c r="AG55" s="31"/>
      <c r="AH55" s="31"/>
      <c r="AI55" s="31" t="s">
        <v>199</v>
      </c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2">
        <f>'[1]Месячный отчет Доходы в Excel'!C37</f>
        <v>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>
        <v>-17354.25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>
        <f t="shared" si="0"/>
        <v>17354.25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</row>
    <row r="56" spans="1:110" ht="41.25" customHeight="1">
      <c r="A56" s="30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1" t="s">
        <v>189</v>
      </c>
      <c r="AD56" s="31"/>
      <c r="AE56" s="31"/>
      <c r="AF56" s="31"/>
      <c r="AG56" s="31"/>
      <c r="AH56" s="31"/>
      <c r="AI56" s="31" t="str">
        <f>'[5]Месячный отчет Доходы в Excel'!I44</f>
        <v>000 1 05 01022 01 0000 110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3">
        <v>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>
        <f>BW57+BW58+BW59+BW60</f>
        <v>-7.46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2">
        <f t="shared" si="0"/>
        <v>7.46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</row>
    <row r="57" spans="1:110" ht="42.75" customHeight="1">
      <c r="A57" s="30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1" t="s">
        <v>189</v>
      </c>
      <c r="AD57" s="31"/>
      <c r="AE57" s="31"/>
      <c r="AF57" s="31"/>
      <c r="AG57" s="31"/>
      <c r="AH57" s="31"/>
      <c r="AI57" s="31" t="str">
        <f>'[5]Месячный отчет Доходы в Excel'!I45</f>
        <v>000 1 05 01022 01 1000 110</v>
      </c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3">
        <v>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>
        <v>0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2">
        <f t="shared" si="0"/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</row>
    <row r="58" spans="1:110" ht="42" customHeight="1">
      <c r="A58" s="30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1" t="s">
        <v>189</v>
      </c>
      <c r="AD58" s="31"/>
      <c r="AE58" s="31"/>
      <c r="AF58" s="31"/>
      <c r="AG58" s="31"/>
      <c r="AH58" s="31"/>
      <c r="AI58" s="31" t="str">
        <f>'[5]Месячный отчет Доходы в Excel'!I46</f>
        <v>000 1 05 01022 01 2000 110</v>
      </c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3">
        <v>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>
        <v>-7.46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2">
        <f t="shared" si="0"/>
        <v>7.46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</row>
    <row r="59" spans="1:110" ht="51.75" customHeight="1">
      <c r="A59" s="30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189</v>
      </c>
      <c r="AD59" s="31"/>
      <c r="AE59" s="31"/>
      <c r="AF59" s="31"/>
      <c r="AG59" s="31"/>
      <c r="AH59" s="31"/>
      <c r="AI59" s="31" t="str">
        <f>'[5]Месячный отчет Доходы в Excel'!I47</f>
        <v>000 1 05 01022 01 3000 110</v>
      </c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3">
        <v>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>
        <v>0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2">
        <f t="shared" si="0"/>
        <v>0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</row>
    <row r="60" spans="1:110" ht="58.5" customHeight="1">
      <c r="A60" s="30" t="s">
        <v>562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1" t="s">
        <v>189</v>
      </c>
      <c r="AD60" s="31"/>
      <c r="AE60" s="31"/>
      <c r="AF60" s="31"/>
      <c r="AG60" s="31"/>
      <c r="AH60" s="31"/>
      <c r="AI60" s="31" t="s">
        <v>563</v>
      </c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3">
        <v>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>
        <v>0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2">
        <f>BC60-BW60</f>
        <v>0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</row>
    <row r="61" spans="1:110" ht="34.5" customHeight="1">
      <c r="A61" s="30" t="s">
        <v>263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1" t="s">
        <v>189</v>
      </c>
      <c r="AD61" s="31"/>
      <c r="AE61" s="31"/>
      <c r="AF61" s="31"/>
      <c r="AG61" s="31"/>
      <c r="AH61" s="31"/>
      <c r="AI61" s="31" t="s">
        <v>261</v>
      </c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6">
        <v>937200</v>
      </c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3">
        <f>BW62+BW63+BW65+BW64</f>
        <v>7395.25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2">
        <f aca="true" t="shared" si="2" ref="CO61:CO70">BC61-BW61</f>
        <v>929804.75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</row>
    <row r="62" spans="1:110" ht="39" customHeight="1">
      <c r="A62" s="30" t="s">
        <v>263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1" t="s">
        <v>189</v>
      </c>
      <c r="AD62" s="31"/>
      <c r="AE62" s="31"/>
      <c r="AF62" s="31"/>
      <c r="AG62" s="31"/>
      <c r="AH62" s="31"/>
      <c r="AI62" s="31" t="s">
        <v>262</v>
      </c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3">
        <v>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>
        <v>7373.04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2">
        <f t="shared" si="2"/>
        <v>-7373.04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</row>
    <row r="63" spans="1:110" ht="37.5" customHeight="1">
      <c r="A63" s="30" t="s">
        <v>263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1" t="s">
        <v>189</v>
      </c>
      <c r="AD63" s="31"/>
      <c r="AE63" s="31"/>
      <c r="AF63" s="31"/>
      <c r="AG63" s="31"/>
      <c r="AH63" s="31"/>
      <c r="AI63" s="31" t="s">
        <v>538</v>
      </c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3">
        <v>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>
        <v>22.21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2">
        <f>BC63-BW63</f>
        <v>-22.21</v>
      </c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</row>
    <row r="64" spans="1:110" ht="38.25" customHeight="1">
      <c r="A64" s="30" t="s">
        <v>263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1" t="s">
        <v>189</v>
      </c>
      <c r="AD64" s="31"/>
      <c r="AE64" s="31"/>
      <c r="AF64" s="31"/>
      <c r="AG64" s="31"/>
      <c r="AH64" s="31"/>
      <c r="AI64" s="31" t="s">
        <v>611</v>
      </c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3">
        <v>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>
        <v>0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2">
        <f>BC64-BW64</f>
        <v>0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</row>
    <row r="65" spans="1:110" ht="37.5" customHeight="1">
      <c r="A65" s="30" t="s">
        <v>263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1" t="s">
        <v>189</v>
      </c>
      <c r="AD65" s="31"/>
      <c r="AE65" s="31"/>
      <c r="AF65" s="31"/>
      <c r="AG65" s="31"/>
      <c r="AH65" s="31"/>
      <c r="AI65" s="31" t="s">
        <v>539</v>
      </c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3">
        <v>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>
        <v>0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2">
        <f>BC65-BW65</f>
        <v>0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</row>
    <row r="66" spans="1:110" ht="12">
      <c r="A66" s="30" t="str">
        <f>'[1]Месячный отчет Доходы в Excel'!A38</f>
        <v> Единый сельскохозяйственный налог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1" t="s">
        <v>189</v>
      </c>
      <c r="AD66" s="31"/>
      <c r="AE66" s="31"/>
      <c r="AF66" s="31"/>
      <c r="AG66" s="31"/>
      <c r="AH66" s="31"/>
      <c r="AI66" s="31" t="str">
        <f>'[1]Месячный отчет Доходы в Excel'!B38</f>
        <v>000 1 05 03000 01 0000 110</v>
      </c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6">
        <f>BC67</f>
        <v>250500</v>
      </c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>
        <f>BW67+BW72</f>
        <v>1897.55</v>
      </c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3">
        <f t="shared" si="2"/>
        <v>248602.45</v>
      </c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</row>
    <row r="67" spans="1:110" ht="12">
      <c r="A67" s="30" t="s">
        <v>223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1" t="s">
        <v>189</v>
      </c>
      <c r="AD67" s="31"/>
      <c r="AE67" s="31"/>
      <c r="AF67" s="31"/>
      <c r="AG67" s="31"/>
      <c r="AH67" s="31"/>
      <c r="AI67" s="31" t="s">
        <v>224</v>
      </c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3">
        <v>250500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>
        <v>1897.55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>
        <f t="shared" si="2"/>
        <v>248602.45</v>
      </c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</row>
    <row r="68" spans="1:110" ht="12">
      <c r="A68" s="30" t="s">
        <v>223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 t="s">
        <v>189</v>
      </c>
      <c r="AD68" s="31"/>
      <c r="AE68" s="31"/>
      <c r="AF68" s="31"/>
      <c r="AG68" s="31"/>
      <c r="AH68" s="31"/>
      <c r="AI68" s="31" t="s">
        <v>225</v>
      </c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3">
        <v>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>
        <v>400.95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2">
        <f t="shared" si="2"/>
        <v>-400.95</v>
      </c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</row>
    <row r="69" spans="1:110" ht="12">
      <c r="A69" s="30" t="s">
        <v>223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1" t="s">
        <v>189</v>
      </c>
      <c r="AD69" s="31"/>
      <c r="AE69" s="31"/>
      <c r="AF69" s="31"/>
      <c r="AG69" s="31"/>
      <c r="AH69" s="31"/>
      <c r="AI69" s="31" t="s">
        <v>540</v>
      </c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3">
        <v>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>
        <v>-3.4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2">
        <f t="shared" si="2"/>
        <v>3.4</v>
      </c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</row>
    <row r="70" spans="1:110" ht="12.75" customHeight="1">
      <c r="A70" s="30" t="s">
        <v>223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189</v>
      </c>
      <c r="AD70" s="31"/>
      <c r="AE70" s="31"/>
      <c r="AF70" s="31"/>
      <c r="AG70" s="31"/>
      <c r="AH70" s="31"/>
      <c r="AI70" s="31" t="s">
        <v>226</v>
      </c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3">
        <v>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>
        <v>1500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2">
        <f t="shared" si="2"/>
        <v>-1500</v>
      </c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</row>
    <row r="71" spans="1:110" ht="12">
      <c r="A71" s="30" t="s">
        <v>223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189</v>
      </c>
      <c r="AD71" s="31"/>
      <c r="AE71" s="31"/>
      <c r="AF71" s="31"/>
      <c r="AG71" s="31"/>
      <c r="AH71" s="31"/>
      <c r="AI71" s="31" t="s">
        <v>612</v>
      </c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3">
        <v>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>
        <v>0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2">
        <f>BC71-BW71</f>
        <v>0</v>
      </c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</row>
    <row r="72" spans="1:110" ht="12">
      <c r="A72" s="30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 t="s">
        <v>189</v>
      </c>
      <c r="AD72" s="31"/>
      <c r="AE72" s="31"/>
      <c r="AF72" s="31"/>
      <c r="AG72" s="31"/>
      <c r="AH72" s="31"/>
      <c r="AI72" s="31" t="str">
        <f>'[5]Месячный отчет Доходы в Excel'!$I$53</f>
        <v>000 1 05 03020 01 0000 110</v>
      </c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2">
        <f>BC75</f>
        <v>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>
        <f>BW73+BW74+BW75+BW76</f>
        <v>0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>
        <f>BC72-BW72</f>
        <v>0</v>
      </c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</row>
    <row r="73" spans="1:110" ht="12">
      <c r="A73" s="30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1" t="s">
        <v>189</v>
      </c>
      <c r="AD73" s="31"/>
      <c r="AE73" s="31"/>
      <c r="AF73" s="31"/>
      <c r="AG73" s="31"/>
      <c r="AH73" s="31"/>
      <c r="AI73" s="31" t="s">
        <v>541</v>
      </c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3">
        <v>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>
        <v>0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>
        <f>BC73-BW73</f>
        <v>0</v>
      </c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</row>
    <row r="74" spans="1:110" ht="12">
      <c r="A74" s="30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1" t="s">
        <v>189</v>
      </c>
      <c r="AD74" s="31"/>
      <c r="AE74" s="31"/>
      <c r="AF74" s="31"/>
      <c r="AG74" s="31"/>
      <c r="AH74" s="31"/>
      <c r="AI74" s="31" t="str">
        <f>'[5]Месячный отчет Доходы в Excel'!I55</f>
        <v>000 1 05 03020 01 2000 110</v>
      </c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3">
        <v>0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>
        <v>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2">
        <f t="shared" si="0"/>
        <v>0</v>
      </c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</row>
    <row r="75" spans="1:110" ht="12">
      <c r="A75" s="30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1" t="s">
        <v>189</v>
      </c>
      <c r="AD75" s="31"/>
      <c r="AE75" s="31"/>
      <c r="AF75" s="31"/>
      <c r="AG75" s="31"/>
      <c r="AH75" s="31"/>
      <c r="AI75" s="31" t="str">
        <f>'[5]Месячный отчет Доходы в Excel'!I56</f>
        <v>000 1 05 03020 01 3000 110</v>
      </c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3">
        <v>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>
        <v>0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2">
        <f t="shared" si="0"/>
        <v>0</v>
      </c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</row>
    <row r="76" spans="1:110" ht="12">
      <c r="A76" s="30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1" t="s">
        <v>189</v>
      </c>
      <c r="AD76" s="31"/>
      <c r="AE76" s="31"/>
      <c r="AF76" s="31"/>
      <c r="AG76" s="31"/>
      <c r="AH76" s="31"/>
      <c r="AI76" s="31" t="str">
        <f>'[5]Месячный отчет Доходы в Excel'!I57</f>
        <v>000 1 05 03020 01 4000 110</v>
      </c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3">
        <v>0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>
        <v>0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2">
        <f t="shared" si="0"/>
        <v>0</v>
      </c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</row>
    <row r="77" spans="1:110" ht="12">
      <c r="A77" s="30" t="str">
        <f>'[1]Месячный отчет Доходы в Excel'!A42</f>
        <v> НАЛОГИ НА ИМУЩЕСТВО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 t="s">
        <v>189</v>
      </c>
      <c r="AD77" s="31"/>
      <c r="AE77" s="31"/>
      <c r="AF77" s="31"/>
      <c r="AG77" s="31"/>
      <c r="AH77" s="31"/>
      <c r="AI77" s="31" t="str">
        <f>'[1]Месячный отчет Доходы в Excel'!B42</f>
        <v>000 1 06 00000 00 0000 000</v>
      </c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5">
        <f>BC78+BC82+BC95</f>
        <v>61207500</v>
      </c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2">
        <f>BW78+BW82+BW95</f>
        <v>4759487.38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>
        <f t="shared" si="0"/>
        <v>56448012.62</v>
      </c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</row>
    <row r="78" spans="1:110" ht="12">
      <c r="A78" s="30" t="str">
        <f>'[1]Месячный отчет Доходы в Excel'!A43</f>
        <v> Налог на имущество физических лиц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 t="s">
        <v>189</v>
      </c>
      <c r="AD78" s="31"/>
      <c r="AE78" s="31"/>
      <c r="AF78" s="31"/>
      <c r="AG78" s="31"/>
      <c r="AH78" s="31"/>
      <c r="AI78" s="31" t="str">
        <f>'[1]Месячный отчет Доходы в Excel'!B43</f>
        <v>000 1 06 01000 00 0000 110</v>
      </c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2">
        <f>BC79</f>
        <v>8893400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>
        <f>BW79</f>
        <v>174538.81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>
        <f t="shared" si="0"/>
        <v>8718861.19</v>
      </c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</row>
    <row r="79" spans="1:110" ht="46.5" customHeight="1">
      <c r="A79" s="30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1" t="s">
        <v>189</v>
      </c>
      <c r="AD79" s="31"/>
      <c r="AE79" s="31"/>
      <c r="AF79" s="31"/>
      <c r="AG79" s="31"/>
      <c r="AH79" s="31"/>
      <c r="AI79" s="31" t="str">
        <f>'[1]Месячный отчет Доходы в Excel'!B44</f>
        <v>000 1 06 01030 10 0000 110</v>
      </c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2">
        <v>8893400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>
        <v>174538.81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>
        <f t="shared" si="0"/>
        <v>8718861.19</v>
      </c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</row>
    <row r="80" spans="1:110" ht="64.5" customHeight="1">
      <c r="A80" s="30" t="s">
        <v>227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 t="s">
        <v>189</v>
      </c>
      <c r="AD80" s="31"/>
      <c r="AE80" s="31"/>
      <c r="AF80" s="31"/>
      <c r="AG80" s="31"/>
      <c r="AH80" s="31"/>
      <c r="AI80" s="31" t="str">
        <f>'[1]Месячный отчет Доходы в Excel'!B45</f>
        <v>000 1 06 01030 10 1000 110</v>
      </c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2">
        <v>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>
        <v>170838.95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>
        <f t="shared" si="0"/>
        <v>-170838.95</v>
      </c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</row>
    <row r="81" spans="1:110" s="23" customFormat="1" ht="63" customHeight="1">
      <c r="A81" s="59" t="s">
        <v>227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34" t="s">
        <v>189</v>
      </c>
      <c r="AD81" s="34"/>
      <c r="AE81" s="34"/>
      <c r="AF81" s="34"/>
      <c r="AG81" s="34"/>
      <c r="AH81" s="34"/>
      <c r="AI81" s="34" t="str">
        <f>'[1]Месячный отчет Доходы в Excel'!B46</f>
        <v>000 1 06 01030 10 2000 110</v>
      </c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5">
        <v>0</v>
      </c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>
        <v>5594.93</v>
      </c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>
        <f t="shared" si="0"/>
        <v>-5594.93</v>
      </c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</row>
    <row r="82" spans="1:110" ht="7.5" customHeight="1" hidden="1">
      <c r="A82" s="30" t="str">
        <f>'[1]Месячный отчет Доходы в Excel'!A48</f>
        <v> Транспортный налог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 t="s">
        <v>189</v>
      </c>
      <c r="AD82" s="31"/>
      <c r="AE82" s="31"/>
      <c r="AF82" s="31"/>
      <c r="AG82" s="31"/>
      <c r="AH82" s="31"/>
      <c r="AI82" s="31" t="str">
        <f>'[1]Месячный отчет Доходы в Excel'!B48</f>
        <v>000 1 06 04000 02 0000 110</v>
      </c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2">
        <f>BC83+BC88</f>
        <v>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>
        <f>BW83+BW88</f>
        <v>0</v>
      </c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>
        <f t="shared" si="0"/>
        <v>0</v>
      </c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</row>
    <row r="83" spans="1:110" ht="9.75" customHeight="1" hidden="1">
      <c r="A83" s="30" t="str">
        <f>'[1]Месячный отчет Доходы в Excel'!A49</f>
        <v> Транспортный налог с организаций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1" t="s">
        <v>189</v>
      </c>
      <c r="AD83" s="31"/>
      <c r="AE83" s="31"/>
      <c r="AF83" s="31"/>
      <c r="AG83" s="31"/>
      <c r="AH83" s="31"/>
      <c r="AI83" s="31" t="str">
        <f>'[1]Месячный отчет Доходы в Excel'!B49</f>
        <v>000 1 06 04011 02 0000 110</v>
      </c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2">
        <v>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>
        <f>BW84+BW85+BW86</f>
        <v>0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>
        <f t="shared" si="0"/>
        <v>0</v>
      </c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</row>
    <row r="84" spans="1:110" ht="9.75" customHeight="1" hidden="1">
      <c r="A84" s="30" t="str">
        <f>'[1]Месячный отчет Доходы в Excel'!A50</f>
        <v> Транспортный налог с организаций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1" t="s">
        <v>189</v>
      </c>
      <c r="AD84" s="31"/>
      <c r="AE84" s="31"/>
      <c r="AF84" s="31"/>
      <c r="AG84" s="31"/>
      <c r="AH84" s="31"/>
      <c r="AI84" s="31" t="str">
        <f>'[1]Месячный отчет Доходы в Excel'!B50</f>
        <v>000 1 06 04011 02 1000 110</v>
      </c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2">
        <f>'[1]Месячный отчет Доходы в Excel'!C50</f>
        <v>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>
        <v>0</v>
      </c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>
        <f t="shared" si="0"/>
        <v>0</v>
      </c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</row>
    <row r="85" spans="1:110" ht="9.75" customHeight="1" hidden="1">
      <c r="A85" s="30" t="s">
        <v>200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1" t="s">
        <v>189</v>
      </c>
      <c r="AD85" s="31"/>
      <c r="AE85" s="31"/>
      <c r="AF85" s="31"/>
      <c r="AG85" s="31"/>
      <c r="AH85" s="31"/>
      <c r="AI85" s="31" t="str">
        <f>'[1]Месячный отчет Доходы в Excel'!B51</f>
        <v>000 1 06 04011 02 2000 110</v>
      </c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2">
        <f>'[1]Месячный отчет Доходы в Excel'!C51</f>
        <v>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>
        <v>0</v>
      </c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>
        <f t="shared" si="0"/>
        <v>0</v>
      </c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</row>
    <row r="86" spans="1:110" ht="9.75" customHeight="1" hidden="1">
      <c r="A86" s="30" t="s">
        <v>200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1" t="s">
        <v>189</v>
      </c>
      <c r="AD86" s="31"/>
      <c r="AE86" s="31"/>
      <c r="AF86" s="31"/>
      <c r="AG86" s="31"/>
      <c r="AH86" s="31"/>
      <c r="AI86" s="31" t="str">
        <f>'[1]Месячный отчет Доходы в Excel'!B52</f>
        <v>000 1 06 04011 02 3000 110</v>
      </c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2">
        <f>'[1]Месячный отчет Доходы в Excel'!C52</f>
        <v>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>
        <v>0</v>
      </c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>
        <f t="shared" si="0"/>
        <v>0</v>
      </c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</row>
    <row r="87" spans="1:110" ht="9.75" customHeight="1" hidden="1">
      <c r="A87" s="30" t="str">
        <f>'[1]Месячный отчет Доходы в Excel'!A53</f>
        <v> Прочие поступления по транспортному налогу с организаций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1" t="s">
        <v>189</v>
      </c>
      <c r="AD87" s="31"/>
      <c r="AE87" s="31"/>
      <c r="AF87" s="31"/>
      <c r="AG87" s="31"/>
      <c r="AH87" s="31"/>
      <c r="AI87" s="31" t="str">
        <f>'[1]Месячный отчет Доходы в Excel'!B53</f>
        <v>000 1 06 04011 02 4000 110</v>
      </c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2">
        <f>'[1]Месячный отчет Доходы в Excel'!C53</f>
        <v>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>
        <v>0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>
        <f aca="true" t="shared" si="3" ref="CO87:CO178">BC87-BW87</f>
        <v>0</v>
      </c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</row>
    <row r="88" spans="1:110" ht="9.75" customHeight="1" hidden="1">
      <c r="A88" s="30" t="str">
        <f>'[1]Месячный отчет Доходы в Excel'!A54</f>
        <v> Транспортный налог с физических лиц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1" t="s">
        <v>189</v>
      </c>
      <c r="AD88" s="31"/>
      <c r="AE88" s="31"/>
      <c r="AF88" s="31"/>
      <c r="AG88" s="31"/>
      <c r="AH88" s="31"/>
      <c r="AI88" s="31" t="str">
        <f>'[1]Месячный отчет Доходы в Excel'!B54</f>
        <v>000 1 06 04012 02 0000 110</v>
      </c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2">
        <v>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>
        <f>BW89+BW90+BW91+BW92</f>
        <v>0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>
        <f t="shared" si="3"/>
        <v>0</v>
      </c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</row>
    <row r="89" spans="1:110" ht="9.75" customHeight="1" hidden="1">
      <c r="A89" s="30" t="str">
        <f>'[1]Месячный отчет Доходы в Excel'!A55</f>
        <v> Транспортный налог с физических лиц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1" t="s">
        <v>189</v>
      </c>
      <c r="AD89" s="31"/>
      <c r="AE89" s="31"/>
      <c r="AF89" s="31"/>
      <c r="AG89" s="31"/>
      <c r="AH89" s="31"/>
      <c r="AI89" s="31" t="str">
        <f>'[1]Месячный отчет Доходы в Excel'!B55</f>
        <v>000 1 06 04012 02 1000 110</v>
      </c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2">
        <v>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>
        <v>0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>
        <f t="shared" si="3"/>
        <v>0</v>
      </c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</row>
    <row r="90" spans="1:110" ht="11.25" customHeight="1" hidden="1">
      <c r="A90" s="30" t="str">
        <f>'[5]Месячный отчет Доходы в Excel'!$G$72</f>
        <v> Транспортный налог с физических лиц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1" t="s">
        <v>189</v>
      </c>
      <c r="AD90" s="31"/>
      <c r="AE90" s="31"/>
      <c r="AF90" s="31"/>
      <c r="AG90" s="31"/>
      <c r="AH90" s="31"/>
      <c r="AI90" s="31" t="str">
        <f>'[1]Месячный отчет Доходы в Excel'!B56</f>
        <v>000 1 06 04012 02 2000 110</v>
      </c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2">
        <v>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>
        <v>0</v>
      </c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>
        <f t="shared" si="3"/>
        <v>0</v>
      </c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</row>
    <row r="91" spans="1:110" ht="12" customHeight="1" hidden="1">
      <c r="A91" s="30" t="str">
        <f>'[5]Месячный отчет Доходы в Excel'!$G$73</f>
        <v> Транспортный налог с физических лиц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1" t="s">
        <v>189</v>
      </c>
      <c r="AD91" s="31"/>
      <c r="AE91" s="31"/>
      <c r="AF91" s="31"/>
      <c r="AG91" s="31"/>
      <c r="AH91" s="31"/>
      <c r="AI91" s="31" t="str">
        <f>'[5]Месячный отчет Доходы в Excel'!$I$73</f>
        <v>000 1 06 04012 02 3000 110</v>
      </c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2">
        <v>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>
        <v>0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>
        <f t="shared" si="3"/>
        <v>0</v>
      </c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</row>
    <row r="92" spans="1:110" ht="11.25" customHeight="1" hidden="1">
      <c r="A92" s="30" t="s">
        <v>240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1" t="s">
        <v>189</v>
      </c>
      <c r="AD92" s="31"/>
      <c r="AE92" s="31"/>
      <c r="AF92" s="31"/>
      <c r="AG92" s="31"/>
      <c r="AH92" s="31"/>
      <c r="AI92" s="31" t="s">
        <v>241</v>
      </c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3">
        <v>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>
        <v>0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2">
        <f>BC92-BW92</f>
        <v>0</v>
      </c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</row>
    <row r="93" spans="1:110" ht="60.75" customHeight="1">
      <c r="A93" s="59" t="s">
        <v>227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34" t="s">
        <v>189</v>
      </c>
      <c r="AD93" s="34"/>
      <c r="AE93" s="34"/>
      <c r="AF93" s="34"/>
      <c r="AG93" s="34"/>
      <c r="AH93" s="34"/>
      <c r="AI93" s="34" t="s">
        <v>564</v>
      </c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5">
        <v>0</v>
      </c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>
        <v>0</v>
      </c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>
        <f>BC93-BW93</f>
        <v>0</v>
      </c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</row>
    <row r="94" spans="1:110" ht="24" customHeight="1">
      <c r="A94" s="59" t="s">
        <v>227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34" t="s">
        <v>189</v>
      </c>
      <c r="AD94" s="34"/>
      <c r="AE94" s="34"/>
      <c r="AF94" s="34"/>
      <c r="AG94" s="34"/>
      <c r="AH94" s="34"/>
      <c r="AI94" s="34" t="s">
        <v>256</v>
      </c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5">
        <v>0</v>
      </c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>
        <v>-1895.07</v>
      </c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>
        <f>BC94-BW94</f>
        <v>1895.07</v>
      </c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</row>
    <row r="95" spans="1:110" ht="12" customHeight="1">
      <c r="A95" s="30" t="str">
        <f>'[1]Месячный отчет Доходы в Excel'!A58</f>
        <v> Земельный налог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 t="s">
        <v>189</v>
      </c>
      <c r="AD95" s="31"/>
      <c r="AE95" s="31"/>
      <c r="AF95" s="31"/>
      <c r="AG95" s="31"/>
      <c r="AH95" s="31"/>
      <c r="AI95" s="31" t="str">
        <f>'[1]Месячный отчет Доходы в Excel'!B58</f>
        <v>000 1 06 06000 00 0000 110</v>
      </c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5">
        <f>BC96+BC104</f>
        <v>52314100</v>
      </c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2">
        <f>BW96+BW104</f>
        <v>4584948.57</v>
      </c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>
        <f t="shared" si="3"/>
        <v>47729151.43</v>
      </c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</row>
    <row r="96" spans="1:110" ht="60" customHeight="1">
      <c r="A96" s="30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1" t="s">
        <v>189</v>
      </c>
      <c r="AD96" s="31"/>
      <c r="AE96" s="31"/>
      <c r="AF96" s="31"/>
      <c r="AG96" s="31"/>
      <c r="AH96" s="31"/>
      <c r="AI96" s="31" t="str">
        <f>'[1]Месячный отчет Доходы в Excel'!B59</f>
        <v>000 1 06 06010 00 0000 110</v>
      </c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2">
        <f>BC97</f>
        <v>6039600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>
        <f>BW97</f>
        <v>207338.86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>
        <f t="shared" si="3"/>
        <v>5832261.14</v>
      </c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</row>
    <row r="97" spans="1:110" ht="81.75" customHeight="1">
      <c r="A97" s="30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1" t="s">
        <v>189</v>
      </c>
      <c r="AD97" s="31"/>
      <c r="AE97" s="31"/>
      <c r="AF97" s="31"/>
      <c r="AG97" s="31"/>
      <c r="AH97" s="31"/>
      <c r="AI97" s="31" t="str">
        <f>'[1]Месячный отчет Доходы в Excel'!B60</f>
        <v>000 1 06 06013 10 0000 110</v>
      </c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2">
        <v>6039600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>
        <v>207338.86</v>
      </c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>
        <f t="shared" si="3"/>
        <v>5832261.14</v>
      </c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</row>
    <row r="98" spans="1:110" ht="45" customHeight="1">
      <c r="A98" s="30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1" t="s">
        <v>189</v>
      </c>
      <c r="AD98" s="31"/>
      <c r="AE98" s="31"/>
      <c r="AF98" s="31"/>
      <c r="AG98" s="31"/>
      <c r="AH98" s="31"/>
      <c r="AI98" s="31" t="str">
        <f>'[1]Месячный отчет Доходы в Excel'!B61</f>
        <v>000 1 06 06013 10 1000 110</v>
      </c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2">
        <f>'[1]Месячный отчет Доходы в Excel'!C61</f>
        <v>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>
        <v>204278.62</v>
      </c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>
        <f t="shared" si="3"/>
        <v>-204278.62</v>
      </c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</row>
    <row r="99" spans="1:110" ht="54.75" customHeight="1">
      <c r="A99" s="30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1" t="s">
        <v>189</v>
      </c>
      <c r="AD99" s="31"/>
      <c r="AE99" s="31"/>
      <c r="AF99" s="31"/>
      <c r="AG99" s="31"/>
      <c r="AH99" s="31"/>
      <c r="AI99" s="31" t="str">
        <f>'[1]Месячный отчет Доходы в Excel'!B62</f>
        <v>000 1 06 06013 10 2000 110</v>
      </c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2">
        <v>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>
        <v>3287</v>
      </c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>
        <f t="shared" si="3"/>
        <v>-3287</v>
      </c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</row>
    <row r="100" spans="1:110" ht="36.75" customHeight="1" hidden="1">
      <c r="A100" s="30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1" t="s">
        <v>189</v>
      </c>
      <c r="AD100" s="31"/>
      <c r="AE100" s="31"/>
      <c r="AF100" s="31"/>
      <c r="AG100" s="31"/>
      <c r="AH100" s="31"/>
      <c r="AI100" s="31" t="str">
        <f>'[1]Месячный отчет Доходы в Excel'!B63</f>
        <v>000 1 06 06013 10 3000 110</v>
      </c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2">
        <v>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>
        <v>0</v>
      </c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>
        <f t="shared" si="3"/>
        <v>0</v>
      </c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</row>
    <row r="101" spans="1:110" ht="0.75" customHeight="1" hidden="1">
      <c r="A101" s="30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1" t="s">
        <v>189</v>
      </c>
      <c r="AD101" s="31"/>
      <c r="AE101" s="31"/>
      <c r="AF101" s="31"/>
      <c r="AG101" s="31"/>
      <c r="AH101" s="31"/>
      <c r="AI101" s="31" t="str">
        <f>'[1]Месячный отчет Доходы в Excel'!B64</f>
        <v>000 1 06 06013 10 4000 110</v>
      </c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2">
        <v>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>
        <v>0</v>
      </c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>
        <f t="shared" si="3"/>
        <v>0</v>
      </c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</row>
    <row r="102" spans="1:110" ht="46.5" customHeight="1">
      <c r="A102" s="30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1" t="s">
        <v>189</v>
      </c>
      <c r="AD102" s="31"/>
      <c r="AE102" s="31"/>
      <c r="AF102" s="31"/>
      <c r="AG102" s="31"/>
      <c r="AH102" s="31"/>
      <c r="AI102" s="31" t="s">
        <v>565</v>
      </c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2">
        <v>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>
        <v>0</v>
      </c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>
        <f>BC102-BW102</f>
        <v>0</v>
      </c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</row>
    <row r="103" spans="1:110" ht="89.25" customHeight="1">
      <c r="A103" s="30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1" t="s">
        <v>189</v>
      </c>
      <c r="AD103" s="31"/>
      <c r="AE103" s="31"/>
      <c r="AF103" s="31"/>
      <c r="AG103" s="31"/>
      <c r="AH103" s="31"/>
      <c r="AI103" s="31" t="s">
        <v>566</v>
      </c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2">
        <v>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>
        <v>-226.76</v>
      </c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>
        <f>BC103-BW103</f>
        <v>226.76</v>
      </c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</row>
    <row r="104" spans="1:110" ht="63" customHeight="1">
      <c r="A104" s="30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1" t="s">
        <v>189</v>
      </c>
      <c r="AD104" s="31"/>
      <c r="AE104" s="31"/>
      <c r="AF104" s="31"/>
      <c r="AG104" s="31"/>
      <c r="AH104" s="31"/>
      <c r="AI104" s="31" t="str">
        <f>'[1]Месячный отчет Доходы в Excel'!B65</f>
        <v>000 1 06 06020 00 0000 110</v>
      </c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2">
        <f>BC105</f>
        <v>46274500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>
        <f>BW105</f>
        <v>4377609.71</v>
      </c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>
        <f t="shared" si="3"/>
        <v>41896890.29</v>
      </c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</row>
    <row r="105" spans="1:110" ht="54" customHeight="1">
      <c r="A105" s="30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1" t="s">
        <v>189</v>
      </c>
      <c r="AD105" s="31"/>
      <c r="AE105" s="31"/>
      <c r="AF105" s="31"/>
      <c r="AG105" s="31"/>
      <c r="AH105" s="31"/>
      <c r="AI105" s="31" t="str">
        <f>'[1]Месячный отчет Доходы в Excel'!B66</f>
        <v>000 1 06 06023 10 0000 110</v>
      </c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2">
        <v>46274500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>
        <v>4377609.71</v>
      </c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>
        <f t="shared" si="3"/>
        <v>41896890.29</v>
      </c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</row>
    <row r="106" spans="1:110" ht="49.5" customHeight="1">
      <c r="A106" s="30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1" t="s">
        <v>189</v>
      </c>
      <c r="AD106" s="31"/>
      <c r="AE106" s="31"/>
      <c r="AF106" s="31"/>
      <c r="AG106" s="31"/>
      <c r="AH106" s="31"/>
      <c r="AI106" s="31" t="str">
        <f>'[1]Месячный отчет Доходы в Excel'!B67</f>
        <v>000 1 06 06023 10 1000 110</v>
      </c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2">
        <v>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5">
        <v>4368293.66</v>
      </c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2">
        <f t="shared" si="3"/>
        <v>-4368293.66</v>
      </c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</row>
    <row r="107" spans="1:110" ht="48.75" customHeight="1">
      <c r="A107" s="30" t="s">
        <v>506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1" t="s">
        <v>189</v>
      </c>
      <c r="AD107" s="31"/>
      <c r="AE107" s="31"/>
      <c r="AF107" s="31"/>
      <c r="AG107" s="31"/>
      <c r="AH107" s="31"/>
      <c r="AI107" s="31" t="str">
        <f>'[1]Месячный отчет Доходы в Excel'!B68</f>
        <v>000 1 06 06023 10 2000 110</v>
      </c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2">
        <v>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>
        <v>4125.65</v>
      </c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>
        <f t="shared" si="3"/>
        <v>-4125.65</v>
      </c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</row>
    <row r="108" spans="1:110" ht="56.25" customHeight="1">
      <c r="A108" s="30" t="s">
        <v>506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1" t="s">
        <v>189</v>
      </c>
      <c r="AD108" s="31"/>
      <c r="AE108" s="31"/>
      <c r="AF108" s="31"/>
      <c r="AG108" s="31"/>
      <c r="AH108" s="31"/>
      <c r="AI108" s="31" t="str">
        <f>'[1]Месячный отчет Доходы в Excel'!B69</f>
        <v>000 1 06 06023 10 3000 110</v>
      </c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2">
        <f>'[1]Месячный отчет Доходы в Excel'!C69</f>
        <v>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>
        <v>5190.4</v>
      </c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>
        <f t="shared" si="3"/>
        <v>-5190.4</v>
      </c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</row>
    <row r="109" spans="1:110" ht="79.5" customHeight="1" hidden="1">
      <c r="A109" s="30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1" t="s">
        <v>189</v>
      </c>
      <c r="AD109" s="31"/>
      <c r="AE109" s="31"/>
      <c r="AF109" s="31"/>
      <c r="AG109" s="31"/>
      <c r="AH109" s="31"/>
      <c r="AI109" s="31" t="str">
        <f>'[1]Месячный отчет Доходы в Excel'!B70</f>
        <v>000 1 06 06023 10 4000 110</v>
      </c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2">
        <v>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>
        <v>0</v>
      </c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>
        <f t="shared" si="3"/>
        <v>0</v>
      </c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</row>
    <row r="110" spans="1:110" ht="12" hidden="1">
      <c r="A110" s="30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1" t="s">
        <v>189</v>
      </c>
      <c r="AD110" s="31"/>
      <c r="AE110" s="31"/>
      <c r="AF110" s="31"/>
      <c r="AG110" s="31"/>
      <c r="AH110" s="31"/>
      <c r="AI110" s="31" t="str">
        <f>'[1]Месячный отчет Доходы в Excel'!B71</f>
        <v>000 1 09 00000 00 0000 000</v>
      </c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2">
        <f>BC111</f>
        <v>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>
        <f>BW111</f>
        <v>0</v>
      </c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>
        <f t="shared" si="3"/>
        <v>0</v>
      </c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</row>
    <row r="111" spans="1:110" ht="10.5" customHeight="1" hidden="1">
      <c r="A111" s="30" t="str">
        <f>'[1]Месячный отчет Доходы в Excel'!A72</f>
        <v> Налоги на имущество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1" t="s">
        <v>189</v>
      </c>
      <c r="AD111" s="31"/>
      <c r="AE111" s="31"/>
      <c r="AF111" s="31"/>
      <c r="AG111" s="31"/>
      <c r="AH111" s="31"/>
      <c r="AI111" s="31" t="str">
        <f>'[1]Месячный отчет Доходы в Excel'!B72</f>
        <v>000 1 09 04000 00 0000 110</v>
      </c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2">
        <v>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>
        <f>BW115+BW112</f>
        <v>0</v>
      </c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>
        <f t="shared" si="3"/>
        <v>0</v>
      </c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</row>
    <row r="112" spans="1:110" ht="12" hidden="1">
      <c r="A112" s="30" t="s">
        <v>207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1" t="s">
        <v>189</v>
      </c>
      <c r="AD112" s="31"/>
      <c r="AE112" s="31"/>
      <c r="AF112" s="31"/>
      <c r="AG112" s="31"/>
      <c r="AH112" s="31"/>
      <c r="AI112" s="31" t="s">
        <v>206</v>
      </c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3">
        <f>BC113</f>
        <v>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>
        <f>BW113</f>
        <v>0</v>
      </c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2">
        <f>BC112-BW112</f>
        <v>0</v>
      </c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</row>
    <row r="113" spans="1:110" ht="12" hidden="1">
      <c r="A113" s="30" t="s">
        <v>207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1" t="s">
        <v>189</v>
      </c>
      <c r="AD113" s="31"/>
      <c r="AE113" s="31"/>
      <c r="AF113" s="31"/>
      <c r="AG113" s="31"/>
      <c r="AH113" s="31"/>
      <c r="AI113" s="31" t="s">
        <v>208</v>
      </c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3">
        <v>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>
        <v>0</v>
      </c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2">
        <f>BC113-BW113</f>
        <v>0</v>
      </c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</row>
    <row r="114" spans="1:110" ht="12" hidden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31" t="s">
        <v>189</v>
      </c>
      <c r="AD114" s="31"/>
      <c r="AE114" s="31"/>
      <c r="AF114" s="31"/>
      <c r="AG114" s="31"/>
      <c r="AH114" s="31"/>
      <c r="AI114" s="31" t="s">
        <v>228</v>
      </c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3">
        <v>0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>
        <v>0</v>
      </c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2">
        <f>BC114-BW114</f>
        <v>0</v>
      </c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</row>
    <row r="115" spans="1:110" ht="12" hidden="1">
      <c r="A115" s="30" t="str">
        <f>'[1]Месячный отчет Доходы в Excel'!A73</f>
        <v> Земельный налог (по обязательствам, возникшим до 1 января 2006 года)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1" t="s">
        <v>189</v>
      </c>
      <c r="AD115" s="31"/>
      <c r="AE115" s="31"/>
      <c r="AF115" s="31"/>
      <c r="AG115" s="31"/>
      <c r="AH115" s="31"/>
      <c r="AI115" s="31" t="str">
        <f>'[1]Месячный отчет Доходы в Excel'!B73</f>
        <v>000 1 09 04050 00 0000 110</v>
      </c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2">
        <f>BC116</f>
        <v>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>
        <f>BW116</f>
        <v>0</v>
      </c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>
        <f t="shared" si="3"/>
        <v>0</v>
      </c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</row>
    <row r="116" spans="1:110" ht="12" hidden="1">
      <c r="A116" s="30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1" t="s">
        <v>189</v>
      </c>
      <c r="AD116" s="31"/>
      <c r="AE116" s="31"/>
      <c r="AF116" s="31"/>
      <c r="AG116" s="31"/>
      <c r="AH116" s="31"/>
      <c r="AI116" s="31" t="str">
        <f>'[1]Месячный отчет Доходы в Excel'!B74</f>
        <v>000 1 09 04050 10 0000 110</v>
      </c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2">
        <f>BC117</f>
        <v>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>
        <f>BW117+BW118</f>
        <v>0</v>
      </c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>
        <f t="shared" si="3"/>
        <v>0</v>
      </c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</row>
    <row r="117" spans="1:110" ht="12" hidden="1">
      <c r="A117" s="30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1" t="s">
        <v>189</v>
      </c>
      <c r="AD117" s="31"/>
      <c r="AE117" s="31"/>
      <c r="AF117" s="31"/>
      <c r="AG117" s="31"/>
      <c r="AH117" s="31"/>
      <c r="AI117" s="31" t="str">
        <f>'[1]Месячный отчет Доходы в Excel'!B75</f>
        <v>000 1 09 04050 10 1000 110</v>
      </c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2">
        <v>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>
        <v>0</v>
      </c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>
        <f t="shared" si="3"/>
        <v>0</v>
      </c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</row>
    <row r="118" spans="1:110" ht="12" hidden="1">
      <c r="A118" s="30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1" t="s">
        <v>189</v>
      </c>
      <c r="AD118" s="31"/>
      <c r="AE118" s="31"/>
      <c r="AF118" s="31"/>
      <c r="AG118" s="31"/>
      <c r="AH118" s="31"/>
      <c r="AI118" s="31" t="str">
        <f>'[1]Месячный отчет Доходы в Excel'!B76</f>
        <v>000 1 09 04050 10 2000 110</v>
      </c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2">
        <v>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>
        <v>0</v>
      </c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>
        <f t="shared" si="3"/>
        <v>0</v>
      </c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</row>
    <row r="119" spans="1:110" ht="12" hidden="1">
      <c r="A119" s="30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1" t="s">
        <v>189</v>
      </c>
      <c r="AD119" s="31"/>
      <c r="AE119" s="31"/>
      <c r="AF119" s="31"/>
      <c r="AG119" s="31"/>
      <c r="AH119" s="31"/>
      <c r="AI119" s="31" t="str">
        <f>'[1]Месячный отчет Доходы в Excel'!B77</f>
        <v>000 1 09 04050 10 3000 110</v>
      </c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2">
        <f>'[1]Месячный отчет Доходы в Excel'!C77</f>
        <v>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>
        <v>0</v>
      </c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>
        <f t="shared" si="3"/>
        <v>0</v>
      </c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</row>
    <row r="120" spans="1:110" ht="55.5" customHeight="1">
      <c r="A120" s="30" t="s">
        <v>506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1" t="s">
        <v>189</v>
      </c>
      <c r="AD120" s="31"/>
      <c r="AE120" s="31"/>
      <c r="AF120" s="31"/>
      <c r="AG120" s="31"/>
      <c r="AH120" s="31"/>
      <c r="AI120" s="31" t="s">
        <v>567</v>
      </c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2">
        <v>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>
        <v>0</v>
      </c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>
        <f aca="true" t="shared" si="4" ref="CO120:CO126">BC120-BW120</f>
        <v>0</v>
      </c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</row>
    <row r="121" spans="1:110" ht="51" customHeight="1">
      <c r="A121" s="30" t="s">
        <v>648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1" t="s">
        <v>189</v>
      </c>
      <c r="AD121" s="31"/>
      <c r="AE121" s="31"/>
      <c r="AF121" s="31"/>
      <c r="AG121" s="31"/>
      <c r="AH121" s="31"/>
      <c r="AI121" s="31" t="s">
        <v>649</v>
      </c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2">
        <v>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>
        <f>BW122</f>
        <v>-0.11</v>
      </c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>
        <f t="shared" si="4"/>
        <v>0.11</v>
      </c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</row>
    <row r="122" spans="1:110" ht="14.25" customHeight="1">
      <c r="A122" s="30" t="s">
        <v>650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1" t="s">
        <v>189</v>
      </c>
      <c r="AD122" s="31"/>
      <c r="AE122" s="31"/>
      <c r="AF122" s="31"/>
      <c r="AG122" s="31"/>
      <c r="AH122" s="31"/>
      <c r="AI122" s="31" t="s">
        <v>651</v>
      </c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2">
        <v>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>
        <f>BW123</f>
        <v>-0.11</v>
      </c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>
        <f t="shared" si="4"/>
        <v>0.11</v>
      </c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</row>
    <row r="123" spans="1:110" ht="35.25" customHeight="1">
      <c r="A123" s="30" t="s">
        <v>652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1" t="s">
        <v>189</v>
      </c>
      <c r="AD123" s="31"/>
      <c r="AE123" s="31"/>
      <c r="AF123" s="31"/>
      <c r="AG123" s="31"/>
      <c r="AH123" s="31"/>
      <c r="AI123" s="31" t="s">
        <v>653</v>
      </c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2">
        <v>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>
        <f>BW126</f>
        <v>-0.11</v>
      </c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>
        <f t="shared" si="4"/>
        <v>0.11</v>
      </c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</row>
    <row r="124" spans="1:110" ht="0.75" customHeight="1">
      <c r="A124" s="30" t="s">
        <v>654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1" t="s">
        <v>189</v>
      </c>
      <c r="AD124" s="31"/>
      <c r="AE124" s="31"/>
      <c r="AF124" s="31"/>
      <c r="AG124" s="31"/>
      <c r="AH124" s="31"/>
      <c r="AI124" s="31" t="s">
        <v>655</v>
      </c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2">
        <v>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>
        <v>0</v>
      </c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>
        <f t="shared" si="4"/>
        <v>0</v>
      </c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</row>
    <row r="125" spans="1:110" ht="48" customHeight="1" hidden="1">
      <c r="A125" s="30" t="s">
        <v>654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1" t="s">
        <v>189</v>
      </c>
      <c r="AD125" s="31"/>
      <c r="AE125" s="31"/>
      <c r="AF125" s="31"/>
      <c r="AG125" s="31"/>
      <c r="AH125" s="31"/>
      <c r="AI125" s="31" t="s">
        <v>656</v>
      </c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2">
        <v>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>
        <v>0</v>
      </c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>
        <f t="shared" si="4"/>
        <v>0</v>
      </c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</row>
    <row r="126" spans="1:110" ht="49.5" customHeight="1" hidden="1">
      <c r="A126" s="30" t="s">
        <v>654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1" t="s">
        <v>189</v>
      </c>
      <c r="AD126" s="31"/>
      <c r="AE126" s="31"/>
      <c r="AF126" s="31"/>
      <c r="AG126" s="31"/>
      <c r="AH126" s="31"/>
      <c r="AI126" s="31" t="s">
        <v>657</v>
      </c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2">
        <v>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>
        <f>BW127</f>
        <v>-0.11</v>
      </c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>
        <f t="shared" si="4"/>
        <v>0.11</v>
      </c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</row>
    <row r="127" spans="1:110" ht="67.5" customHeight="1">
      <c r="A127" s="30" t="s">
        <v>662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1" t="s">
        <v>189</v>
      </c>
      <c r="AD127" s="31"/>
      <c r="AE127" s="31"/>
      <c r="AF127" s="31"/>
      <c r="AG127" s="31"/>
      <c r="AH127" s="31"/>
      <c r="AI127" s="31" t="s">
        <v>663</v>
      </c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2">
        <v>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>
        <v>-0.11</v>
      </c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>
        <f>BC127-BW127</f>
        <v>0.11</v>
      </c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</row>
    <row r="128" spans="1:110" ht="67.5" customHeight="1">
      <c r="A128" s="30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1" t="s">
        <v>189</v>
      </c>
      <c r="AD128" s="31"/>
      <c r="AE128" s="31"/>
      <c r="AF128" s="31"/>
      <c r="AG128" s="31"/>
      <c r="AH128" s="31"/>
      <c r="AI128" s="31" t="str">
        <f>'[1]Месячный отчет Доходы в Excel'!B79</f>
        <v>000 1 11 00000 00 0000 000</v>
      </c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5">
        <f>BC129+BC137+BC140</f>
        <v>10144500</v>
      </c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>
        <f>BW129+BW137+BW140</f>
        <v>388087.3</v>
      </c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2">
        <f t="shared" si="3"/>
        <v>9756412.7</v>
      </c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</row>
    <row r="129" spans="1:110" ht="104.25" customHeight="1">
      <c r="A129" s="30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1" t="s">
        <v>189</v>
      </c>
      <c r="AD129" s="31"/>
      <c r="AE129" s="31"/>
      <c r="AF129" s="31"/>
      <c r="AG129" s="31"/>
      <c r="AH129" s="31"/>
      <c r="AI129" s="31" t="str">
        <f>'[1]Месячный отчет Доходы в Excel'!B80</f>
        <v>000 1 11 05000 00 0000 120</v>
      </c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5">
        <f>BC130+BC134+BC132</f>
        <v>9930400</v>
      </c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>
        <f>BW130+BW134+BW132</f>
        <v>385602.22</v>
      </c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2">
        <f t="shared" si="3"/>
        <v>9544797.78</v>
      </c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</row>
    <row r="130" spans="1:110" ht="71.25" customHeight="1">
      <c r="A130" s="30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1" t="s">
        <v>189</v>
      </c>
      <c r="AD130" s="31"/>
      <c r="AE130" s="31"/>
      <c r="AF130" s="31"/>
      <c r="AG130" s="31"/>
      <c r="AH130" s="31"/>
      <c r="AI130" s="31" t="str">
        <f>'[1]Месячный отчет Доходы в Excel'!B81</f>
        <v>000 1 11 05010 00 0000 120</v>
      </c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2">
        <f>BC131</f>
        <v>6185100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>
        <f>BW131</f>
        <v>202130.45</v>
      </c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>
        <f t="shared" si="3"/>
        <v>5982969.55</v>
      </c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</row>
    <row r="131" spans="1:110" s="23" customFormat="1" ht="102" customHeight="1">
      <c r="A131" s="60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2"/>
      <c r="AC131" s="51" t="s">
        <v>189</v>
      </c>
      <c r="AD131" s="52"/>
      <c r="AE131" s="52"/>
      <c r="AF131" s="52"/>
      <c r="AG131" s="52"/>
      <c r="AH131" s="53"/>
      <c r="AI131" s="51" t="s">
        <v>257</v>
      </c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3"/>
      <c r="BC131" s="40">
        <v>6185100</v>
      </c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2"/>
      <c r="BW131" s="40">
        <v>202130.45</v>
      </c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2"/>
      <c r="CO131" s="40">
        <f t="shared" si="3"/>
        <v>5982969.55</v>
      </c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2"/>
    </row>
    <row r="132" spans="1:110" ht="100.5" customHeight="1">
      <c r="A132" s="63" t="s">
        <v>231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5"/>
      <c r="AC132" s="48" t="s">
        <v>189</v>
      </c>
      <c r="AD132" s="49"/>
      <c r="AE132" s="49"/>
      <c r="AF132" s="49"/>
      <c r="AG132" s="49"/>
      <c r="AH132" s="50"/>
      <c r="AI132" s="48" t="s">
        <v>229</v>
      </c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50"/>
      <c r="BC132" s="29">
        <v>490800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7"/>
      <c r="BW132" s="29">
        <v>0</v>
      </c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7"/>
      <c r="CO132" s="43">
        <f>BC132-BW132</f>
        <v>490800</v>
      </c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5"/>
    </row>
    <row r="133" spans="1:110" ht="51.75" customHeight="1">
      <c r="A133" s="63" t="s">
        <v>232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5"/>
      <c r="AC133" s="48" t="s">
        <v>189</v>
      </c>
      <c r="AD133" s="49"/>
      <c r="AE133" s="49"/>
      <c r="AF133" s="49"/>
      <c r="AG133" s="49"/>
      <c r="AH133" s="50"/>
      <c r="AI133" s="48" t="s">
        <v>230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50"/>
      <c r="BC133" s="29">
        <v>490800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7"/>
      <c r="BW133" s="29">
        <v>0</v>
      </c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7"/>
      <c r="CO133" s="43">
        <f>BC133-BW133</f>
        <v>490800</v>
      </c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5"/>
    </row>
    <row r="134" spans="1:110" ht="108.75" customHeight="1">
      <c r="A134" s="63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5"/>
      <c r="AC134" s="48" t="s">
        <v>189</v>
      </c>
      <c r="AD134" s="49"/>
      <c r="AE134" s="49"/>
      <c r="AF134" s="49"/>
      <c r="AG134" s="49"/>
      <c r="AH134" s="50"/>
      <c r="AI134" s="48" t="str">
        <f>'[1]Месячный отчет Доходы в Excel'!B83</f>
        <v>000 1 11 05030 00 0000 120</v>
      </c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50"/>
      <c r="BC134" s="43">
        <f>BC135</f>
        <v>3254500</v>
      </c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5"/>
      <c r="BW134" s="43">
        <f>BW135</f>
        <v>183471.77</v>
      </c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5"/>
      <c r="CO134" s="43">
        <f t="shared" si="3"/>
        <v>3071028.23</v>
      </c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5"/>
    </row>
    <row r="135" spans="1:110" ht="84.75" customHeight="1">
      <c r="A135" s="30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 t="s">
        <v>189</v>
      </c>
      <c r="AD135" s="31"/>
      <c r="AE135" s="31"/>
      <c r="AF135" s="31"/>
      <c r="AG135" s="31"/>
      <c r="AH135" s="31"/>
      <c r="AI135" s="31" t="str">
        <f>'[1]Месячный отчет Доходы в Excel'!B84</f>
        <v>000 1 11 05035 10 0000 120</v>
      </c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2">
        <v>3254500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>
        <v>183471.77</v>
      </c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>
        <f t="shared" si="3"/>
        <v>3071028.23</v>
      </c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</row>
    <row r="136" spans="1:110" ht="93" customHeight="1" hidden="1">
      <c r="A136" s="30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1" t="s">
        <v>189</v>
      </c>
      <c r="AD136" s="31"/>
      <c r="AE136" s="31"/>
      <c r="AF136" s="31"/>
      <c r="AG136" s="31"/>
      <c r="AH136" s="31"/>
      <c r="AI136" s="31" t="str">
        <f>'[1]Месячный отчет Доходы в Excel'!B84</f>
        <v>000 1 11 05035 10 0000 120</v>
      </c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2">
        <v>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>
        <v>0</v>
      </c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>
        <f t="shared" si="3"/>
        <v>0</v>
      </c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</row>
    <row r="137" spans="1:110" ht="12.75" customHeight="1">
      <c r="A137" s="30" t="str">
        <f>'[1]Месячный отчет Доходы в Excel'!A85</f>
        <v> Платежи от государственных и муниципальных унитарных предприятий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1" t="s">
        <v>189</v>
      </c>
      <c r="AD137" s="31"/>
      <c r="AE137" s="31"/>
      <c r="AF137" s="31"/>
      <c r="AG137" s="31"/>
      <c r="AH137" s="31"/>
      <c r="AI137" s="31" t="str">
        <f>'[1]Месячный отчет Доходы в Excel'!B85</f>
        <v>000 1 11 07000 00 0000 120</v>
      </c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2">
        <f>BC138</f>
        <v>2100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>
        <f>BW138</f>
        <v>0</v>
      </c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>
        <f t="shared" si="3"/>
        <v>2100</v>
      </c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</row>
    <row r="138" spans="1:110" ht="33.75" customHeight="1">
      <c r="A138" s="30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1" t="s">
        <v>189</v>
      </c>
      <c r="AD138" s="31"/>
      <c r="AE138" s="31"/>
      <c r="AF138" s="31"/>
      <c r="AG138" s="31"/>
      <c r="AH138" s="31"/>
      <c r="AI138" s="31" t="str">
        <f>'[1]Месячный отчет Доходы в Excel'!B86</f>
        <v>000 1 11 07010 00 0000 120</v>
      </c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2">
        <f>BC139</f>
        <v>2100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>
        <f>BW139</f>
        <v>0</v>
      </c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>
        <f t="shared" si="3"/>
        <v>2100</v>
      </c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</row>
    <row r="139" spans="1:110" ht="32.25" customHeight="1">
      <c r="A139" s="30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1" t="s">
        <v>189</v>
      </c>
      <c r="AD139" s="31"/>
      <c r="AE139" s="31"/>
      <c r="AF139" s="31"/>
      <c r="AG139" s="31"/>
      <c r="AH139" s="31"/>
      <c r="AI139" s="31" t="str">
        <f>'[1]Месячный отчет Доходы в Excel'!B87</f>
        <v>000 1 11 07015 10 0000 120</v>
      </c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2">
        <v>2100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>
        <v>0</v>
      </c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>
        <f t="shared" si="3"/>
        <v>2100</v>
      </c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</row>
    <row r="140" spans="1:110" ht="45.75" customHeight="1">
      <c r="A140" s="30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1" t="s">
        <v>189</v>
      </c>
      <c r="AD140" s="31"/>
      <c r="AE140" s="31"/>
      <c r="AF140" s="31"/>
      <c r="AG140" s="31"/>
      <c r="AH140" s="31"/>
      <c r="AI140" s="31" t="str">
        <f>'[1]Месячный отчет Доходы в Excel'!B88</f>
        <v>000 1 11 09000 00 0000 120</v>
      </c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2">
        <f>BC141</f>
        <v>212000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>
        <f>BW141</f>
        <v>2485.08</v>
      </c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>
        <f t="shared" si="3"/>
        <v>209514.92</v>
      </c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</row>
    <row r="141" spans="1:110" ht="110.25" customHeight="1">
      <c r="A141" s="30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1" t="s">
        <v>189</v>
      </c>
      <c r="AD141" s="31"/>
      <c r="AE141" s="31"/>
      <c r="AF141" s="31"/>
      <c r="AG141" s="31"/>
      <c r="AH141" s="31"/>
      <c r="AI141" s="31" t="str">
        <f>'[1]Месячный отчет Доходы в Excel'!B89</f>
        <v>000 1 11 09040 00 0000 120</v>
      </c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2">
        <f>BC142</f>
        <v>212000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>
        <f>BW142</f>
        <v>2485.08</v>
      </c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>
        <f t="shared" si="3"/>
        <v>209514.92</v>
      </c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</row>
    <row r="142" spans="1:110" ht="81.75" customHeight="1">
      <c r="A142" s="30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1" t="s">
        <v>189</v>
      </c>
      <c r="AD142" s="31"/>
      <c r="AE142" s="31"/>
      <c r="AF142" s="31"/>
      <c r="AG142" s="31"/>
      <c r="AH142" s="31"/>
      <c r="AI142" s="31" t="str">
        <f>'[1]Месячный отчет Доходы в Excel'!B90</f>
        <v>000 1 11 09045 10 0000 120</v>
      </c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2">
        <v>212000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>
        <v>2485.08</v>
      </c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>
        <f t="shared" si="3"/>
        <v>209514.92</v>
      </c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</row>
    <row r="143" spans="1:110" ht="43.5" customHeight="1">
      <c r="A143" s="30" t="s">
        <v>234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1" t="s">
        <v>189</v>
      </c>
      <c r="AD143" s="31"/>
      <c r="AE143" s="31"/>
      <c r="AF143" s="31"/>
      <c r="AG143" s="31"/>
      <c r="AH143" s="31"/>
      <c r="AI143" s="31" t="s">
        <v>233</v>
      </c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3">
        <f>BC144</f>
        <v>0</v>
      </c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>
        <f>BW144</f>
        <v>2690.38</v>
      </c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2">
        <f aca="true" t="shared" si="5" ref="CO143:CO148">BC143-BW143</f>
        <v>-2690.38</v>
      </c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</row>
    <row r="144" spans="1:110" ht="12">
      <c r="A144" s="30" t="s">
        <v>507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1" t="s">
        <v>189</v>
      </c>
      <c r="AD144" s="31"/>
      <c r="AE144" s="31"/>
      <c r="AF144" s="31"/>
      <c r="AG144" s="31"/>
      <c r="AH144" s="31"/>
      <c r="AI144" s="31" t="s">
        <v>508</v>
      </c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3">
        <f>BC145+BC147</f>
        <v>0</v>
      </c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>
        <f>BW145+BW147</f>
        <v>2690.38</v>
      </c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2">
        <f t="shared" si="5"/>
        <v>-2690.38</v>
      </c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</row>
    <row r="145" spans="1:110" ht="22.5" customHeight="1">
      <c r="A145" s="30" t="s">
        <v>510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1" t="s">
        <v>189</v>
      </c>
      <c r="AD145" s="31"/>
      <c r="AE145" s="31"/>
      <c r="AF145" s="31"/>
      <c r="AG145" s="31"/>
      <c r="AH145" s="31"/>
      <c r="AI145" s="31" t="s">
        <v>509</v>
      </c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3">
        <f>BC146</f>
        <v>0</v>
      </c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>
        <f>BW146</f>
        <v>2690.38</v>
      </c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2">
        <f t="shared" si="5"/>
        <v>-2690.38</v>
      </c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</row>
    <row r="146" spans="1:110" ht="46.5" customHeight="1">
      <c r="A146" s="30" t="s">
        <v>512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1" t="s">
        <v>189</v>
      </c>
      <c r="AD146" s="31"/>
      <c r="AE146" s="31"/>
      <c r="AF146" s="31"/>
      <c r="AG146" s="31"/>
      <c r="AH146" s="31"/>
      <c r="AI146" s="31" t="s">
        <v>511</v>
      </c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3">
        <v>0</v>
      </c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>
        <v>2690.38</v>
      </c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2">
        <f t="shared" si="5"/>
        <v>-2690.38</v>
      </c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</row>
    <row r="147" spans="1:110" ht="12">
      <c r="A147" s="30" t="s">
        <v>513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1" t="s">
        <v>189</v>
      </c>
      <c r="AD147" s="31"/>
      <c r="AE147" s="31"/>
      <c r="AF147" s="31"/>
      <c r="AG147" s="31"/>
      <c r="AH147" s="31"/>
      <c r="AI147" s="31" t="s">
        <v>515</v>
      </c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3">
        <f>BC148</f>
        <v>0</v>
      </c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>
        <f>BW148</f>
        <v>0</v>
      </c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2">
        <f t="shared" si="5"/>
        <v>0</v>
      </c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</row>
    <row r="148" spans="1:110" ht="12">
      <c r="A148" s="30" t="s">
        <v>514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1" t="s">
        <v>189</v>
      </c>
      <c r="AD148" s="31"/>
      <c r="AE148" s="31"/>
      <c r="AF148" s="31"/>
      <c r="AG148" s="31"/>
      <c r="AH148" s="31"/>
      <c r="AI148" s="31" t="s">
        <v>516</v>
      </c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3">
        <v>0</v>
      </c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>
        <v>0</v>
      </c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2">
        <f t="shared" si="5"/>
        <v>0</v>
      </c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</row>
    <row r="149" spans="1:110" s="23" customFormat="1" ht="35.25" customHeight="1">
      <c r="A149" s="59" t="str">
        <f>'[1]Месячный отчет Доходы в Excel'!A91</f>
        <v> ДОХОДЫ ОТ ПРОДАЖИ МАТЕРИАЛЬНЫХ И НЕМАТЕРИАЛЬНЫХ АКТИВОВ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34" t="s">
        <v>189</v>
      </c>
      <c r="AD149" s="34"/>
      <c r="AE149" s="34"/>
      <c r="AF149" s="34"/>
      <c r="AG149" s="34"/>
      <c r="AH149" s="34"/>
      <c r="AI149" s="34" t="s">
        <v>613</v>
      </c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5">
        <f>BC152+BC155</f>
        <v>16071700</v>
      </c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>
        <f>BW152</f>
        <v>472521.44</v>
      </c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>
        <f t="shared" si="3"/>
        <v>15599178.56</v>
      </c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</row>
    <row r="150" spans="1:110" ht="121.5" customHeight="1" hidden="1">
      <c r="A150" s="30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1" t="s">
        <v>189</v>
      </c>
      <c r="AD150" s="31"/>
      <c r="AE150" s="31"/>
      <c r="AF150" s="31"/>
      <c r="AG150" s="31"/>
      <c r="AH150" s="31"/>
      <c r="AI150" s="31" t="str">
        <f>'[1]Месячный отчет Доходы в Excel'!B92</f>
        <v>000 1 14 02000 00 0000 000</v>
      </c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2" t="e">
        <f>BC151</f>
        <v>#REF!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 t="e">
        <f>BW151</f>
        <v>#REF!</v>
      </c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 t="e">
        <f t="shared" si="3"/>
        <v>#REF!</v>
      </c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</row>
    <row r="151" spans="1:110" ht="6.75" customHeight="1" hidden="1">
      <c r="A151" s="30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1" t="s">
        <v>189</v>
      </c>
      <c r="AD151" s="31"/>
      <c r="AE151" s="31"/>
      <c r="AF151" s="31"/>
      <c r="AG151" s="31"/>
      <c r="AH151" s="31"/>
      <c r="AI151" s="31" t="str">
        <f>'[1]Месячный отчет Доходы в Excel'!B93</f>
        <v>000 1 14 02030 10 0000 440</v>
      </c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2" t="e">
        <f>#REF!</f>
        <v>#REF!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 t="e">
        <f>#REF!</f>
        <v>#REF!</v>
      </c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 t="e">
        <f t="shared" si="3"/>
        <v>#REF!</v>
      </c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</row>
    <row r="152" spans="1:110" ht="58.5" customHeight="1">
      <c r="A152" s="30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1" t="s">
        <v>189</v>
      </c>
      <c r="AD152" s="31"/>
      <c r="AE152" s="31"/>
      <c r="AF152" s="31"/>
      <c r="AG152" s="31"/>
      <c r="AH152" s="31"/>
      <c r="AI152" s="31" t="str">
        <f>'[1]Месячный отчет Доходы в Excel'!B95</f>
        <v>000 1 14 06000 00 0000 430</v>
      </c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2">
        <f>BC153+BC155</f>
        <v>16071700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>
        <f>BW153+BW155</f>
        <v>472521.44</v>
      </c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>
        <f t="shared" si="3"/>
        <v>15599178.56</v>
      </c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</row>
    <row r="153" spans="1:110" ht="48.75" customHeight="1">
      <c r="A153" s="30" t="s">
        <v>617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1" t="s">
        <v>189</v>
      </c>
      <c r="AD153" s="31"/>
      <c r="AE153" s="31"/>
      <c r="AF153" s="31"/>
      <c r="AG153" s="31"/>
      <c r="AH153" s="31"/>
      <c r="AI153" s="31" t="s">
        <v>618</v>
      </c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2">
        <f>BC154</f>
        <v>16071700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>
        <f>BW154</f>
        <v>472521.44</v>
      </c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>
        <f>BC153-BW153</f>
        <v>15599178.56</v>
      </c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</row>
    <row r="154" spans="1:110" ht="58.5" customHeight="1">
      <c r="A154" s="30" t="s">
        <v>619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1" t="s">
        <v>189</v>
      </c>
      <c r="AD154" s="31"/>
      <c r="AE154" s="31"/>
      <c r="AF154" s="31"/>
      <c r="AG154" s="31"/>
      <c r="AH154" s="31"/>
      <c r="AI154" s="31" t="s">
        <v>620</v>
      </c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2">
        <v>16071700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>
        <v>472521.44</v>
      </c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>
        <f>BC154-BW154</f>
        <v>15599178.56</v>
      </c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</row>
    <row r="155" spans="1:110" ht="112.5" customHeight="1">
      <c r="A155" s="30" t="s">
        <v>542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1" t="s">
        <v>189</v>
      </c>
      <c r="AD155" s="31"/>
      <c r="AE155" s="31"/>
      <c r="AF155" s="31"/>
      <c r="AG155" s="31"/>
      <c r="AH155" s="31"/>
      <c r="AI155" s="31" t="s">
        <v>568</v>
      </c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2">
        <v>0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5">
        <f>BW156</f>
        <v>0</v>
      </c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2">
        <f t="shared" si="3"/>
        <v>0</v>
      </c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</row>
    <row r="156" spans="1:110" ht="114.75" customHeight="1">
      <c r="A156" s="30" t="s">
        <v>542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1" t="s">
        <v>189</v>
      </c>
      <c r="AD156" s="31"/>
      <c r="AE156" s="31"/>
      <c r="AF156" s="31"/>
      <c r="AG156" s="31"/>
      <c r="AH156" s="31"/>
      <c r="AI156" s="31" t="s">
        <v>569</v>
      </c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2">
        <f>'[1]Месячный отчет Доходы в Excel'!C99</f>
        <v>0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>
        <v>0</v>
      </c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>
        <f t="shared" si="3"/>
        <v>0</v>
      </c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</row>
    <row r="157" spans="1:110" ht="24.75" customHeight="1">
      <c r="A157" s="30" t="s">
        <v>664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1" t="s">
        <v>189</v>
      </c>
      <c r="AD157" s="31"/>
      <c r="AE157" s="31"/>
      <c r="AF157" s="31"/>
      <c r="AG157" s="31"/>
      <c r="AH157" s="31"/>
      <c r="AI157" s="31" t="s">
        <v>665</v>
      </c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2">
        <f>BC158</f>
        <v>76900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>
        <f>BW158</f>
        <v>0</v>
      </c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>
        <f>BC157-BW157</f>
        <v>76900</v>
      </c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</row>
    <row r="158" spans="1:110" ht="36" customHeight="1">
      <c r="A158" s="30" t="s">
        <v>666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1" t="s">
        <v>189</v>
      </c>
      <c r="AD158" s="31"/>
      <c r="AE158" s="31"/>
      <c r="AF158" s="31"/>
      <c r="AG158" s="31"/>
      <c r="AH158" s="31"/>
      <c r="AI158" s="31" t="s">
        <v>667</v>
      </c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2">
        <f>BC159</f>
        <v>76900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>
        <f>BW159</f>
        <v>0</v>
      </c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>
        <f>BC158-BW158</f>
        <v>76900</v>
      </c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</row>
    <row r="159" spans="1:110" ht="48.75" customHeight="1">
      <c r="A159" s="30" t="s">
        <v>668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1" t="s">
        <v>189</v>
      </c>
      <c r="AD159" s="31"/>
      <c r="AE159" s="31"/>
      <c r="AF159" s="31"/>
      <c r="AG159" s="31"/>
      <c r="AH159" s="31"/>
      <c r="AI159" s="31" t="s">
        <v>669</v>
      </c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2">
        <v>76900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>
        <v>0</v>
      </c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>
        <f>BC159-BW159</f>
        <v>76900</v>
      </c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</row>
    <row r="160" spans="1:110" ht="12">
      <c r="A160" s="30" t="str">
        <f>'[1]Месячный отчет Доходы в Excel'!A100</f>
        <v> ПРОЧИЕ НЕНАЛОГОВЫЕ ДОХОДЫ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1" t="s">
        <v>189</v>
      </c>
      <c r="AD160" s="31"/>
      <c r="AE160" s="31"/>
      <c r="AF160" s="31"/>
      <c r="AG160" s="31"/>
      <c r="AH160" s="31"/>
      <c r="AI160" s="31" t="str">
        <f>'[1]Месячный отчет Доходы в Excel'!B100</f>
        <v>000 1 17 00000 00 0000 000</v>
      </c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2">
        <f>'[1]Месячный отчет Доходы в Excel'!C100</f>
        <v>0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>
        <f>BW161+BW163</f>
        <v>13027.92</v>
      </c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>
        <f t="shared" si="3"/>
        <v>-13027.92</v>
      </c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</row>
    <row r="161" spans="1:110" ht="12">
      <c r="A161" s="30" t="s">
        <v>202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1" t="s">
        <v>189</v>
      </c>
      <c r="AD161" s="31"/>
      <c r="AE161" s="31"/>
      <c r="AF161" s="31"/>
      <c r="AG161" s="31"/>
      <c r="AH161" s="31"/>
      <c r="AI161" s="31" t="s">
        <v>203</v>
      </c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3">
        <v>0</v>
      </c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>
        <f>BW162</f>
        <v>552.24</v>
      </c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2">
        <f>BC161-BW161</f>
        <v>-552.24</v>
      </c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</row>
    <row r="162" spans="1:110" ht="12">
      <c r="A162" s="30" t="s">
        <v>205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1" t="s">
        <v>189</v>
      </c>
      <c r="AD162" s="31"/>
      <c r="AE162" s="31"/>
      <c r="AF162" s="31"/>
      <c r="AG162" s="31"/>
      <c r="AH162" s="31"/>
      <c r="AI162" s="31" t="s">
        <v>204</v>
      </c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3">
        <v>0</v>
      </c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>
        <v>552.24</v>
      </c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2">
        <f>BC162-BW162</f>
        <v>-552.24</v>
      </c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</row>
    <row r="163" spans="1:110" ht="14.25" customHeight="1">
      <c r="A163" s="30" t="str">
        <f>'[1]Месячный отчет Доходы в Excel'!A103</f>
        <v> Прочие неналоговые доходы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1" t="s">
        <v>189</v>
      </c>
      <c r="AD163" s="31"/>
      <c r="AE163" s="31"/>
      <c r="AF163" s="31"/>
      <c r="AG163" s="31"/>
      <c r="AH163" s="31"/>
      <c r="AI163" s="31" t="str">
        <f>'[1]Месячный отчет Доходы в Excel'!B103</f>
        <v>000 1 17 05000 00 0000 180</v>
      </c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3">
        <f>'[1]Месячный отчет Доходы в Excel'!C103</f>
        <v>0</v>
      </c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>
        <f>BW164</f>
        <v>12475.68</v>
      </c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2">
        <f t="shared" si="3"/>
        <v>-12475.68</v>
      </c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</row>
    <row r="164" spans="1:110" ht="12">
      <c r="A164" s="30" t="str">
        <f>'[1]Месячный отчет Доходы в Excel'!A104</f>
        <v> Прочие неналоговые доходы бюджетов поселений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1" t="s">
        <v>189</v>
      </c>
      <c r="AD164" s="31"/>
      <c r="AE164" s="31"/>
      <c r="AF164" s="31"/>
      <c r="AG164" s="31"/>
      <c r="AH164" s="31"/>
      <c r="AI164" s="31" t="str">
        <f>'[1]Месячный отчет Доходы в Excel'!B104</f>
        <v>000 1 17 05050 10 0000 180</v>
      </c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2">
        <f>'[1]Месячный отчет Доходы в Excel'!C104</f>
        <v>0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>
        <v>12475.68</v>
      </c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>
        <f t="shared" si="3"/>
        <v>-12475.68</v>
      </c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</row>
    <row r="165" spans="1:110" ht="0.75" customHeight="1" hidden="1">
      <c r="A165" s="30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1" t="s">
        <v>189</v>
      </c>
      <c r="AD165" s="31"/>
      <c r="AE165" s="31"/>
      <c r="AF165" s="31"/>
      <c r="AG165" s="31"/>
      <c r="AH165" s="31"/>
      <c r="AI165" s="31" t="str">
        <f>'[1]Месячный отчет Доходы в Excel'!B105</f>
        <v>000 1 19 00000 00 0000 000</v>
      </c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2">
        <v>0</v>
      </c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>
        <v>0</v>
      </c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>
        <f t="shared" si="3"/>
        <v>0</v>
      </c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</row>
    <row r="166" spans="1:110" ht="56.25" customHeight="1" hidden="1">
      <c r="A166" s="30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1" t="s">
        <v>189</v>
      </c>
      <c r="AD166" s="31"/>
      <c r="AE166" s="31"/>
      <c r="AF166" s="31"/>
      <c r="AG166" s="31"/>
      <c r="AH166" s="31"/>
      <c r="AI166" s="31" t="str">
        <f>'[1]Месячный отчет Доходы в Excel'!B106</f>
        <v>000 1 19 05000 10 0000 151</v>
      </c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2">
        <v>0</v>
      </c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>
        <v>0</v>
      </c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>
        <f t="shared" si="3"/>
        <v>0</v>
      </c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</row>
    <row r="167" spans="1:110" ht="12">
      <c r="A167" s="30" t="str">
        <f>'[1]Месячный отчет Доходы в Excel'!A107</f>
        <v> БЕЗВОЗМЕЗДНЫЕ ПОСТУПЛЕНИЯ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1" t="s">
        <v>189</v>
      </c>
      <c r="AD167" s="31"/>
      <c r="AE167" s="31"/>
      <c r="AF167" s="31"/>
      <c r="AG167" s="31"/>
      <c r="AH167" s="31"/>
      <c r="AI167" s="31" t="str">
        <f>'[1]Месячный отчет Доходы в Excel'!B107</f>
        <v>000 2 00 00000 00 0000 000</v>
      </c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2">
        <f>BC168+BC186+BC182+BC180</f>
        <v>68522117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>
        <f>BW168+BW186+BW182+BW181</f>
        <v>0</v>
      </c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>
        <f t="shared" si="3"/>
        <v>68522117</v>
      </c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</row>
    <row r="168" spans="1:110" ht="36.75" customHeight="1">
      <c r="A168" s="30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1" t="s">
        <v>189</v>
      </c>
      <c r="AD168" s="31"/>
      <c r="AE168" s="31"/>
      <c r="AF168" s="31"/>
      <c r="AG168" s="31"/>
      <c r="AH168" s="31"/>
      <c r="AI168" s="31" t="str">
        <f>'[1]Месячный отчет Доходы в Excel'!B108</f>
        <v>000 2 02 00000 00 0000 000</v>
      </c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2">
        <f>BC172+BC175+BC169</f>
        <v>68522117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>
        <f>BW172+BW175+BW169</f>
        <v>0</v>
      </c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>
        <f t="shared" si="3"/>
        <v>68522117</v>
      </c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</row>
    <row r="169" spans="1:110" ht="36.75" customHeight="1">
      <c r="A169" s="30" t="s">
        <v>643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1" t="s">
        <v>189</v>
      </c>
      <c r="AD169" s="31"/>
      <c r="AE169" s="31"/>
      <c r="AF169" s="31"/>
      <c r="AG169" s="31"/>
      <c r="AH169" s="31"/>
      <c r="AI169" s="31" t="s">
        <v>644</v>
      </c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2">
        <v>862700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>
        <v>0</v>
      </c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>
        <f>BC169-BW169</f>
        <v>862700</v>
      </c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</row>
    <row r="170" spans="1:110" ht="36.75" customHeight="1">
      <c r="A170" s="30" t="s">
        <v>643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1" t="s">
        <v>189</v>
      </c>
      <c r="AD170" s="31"/>
      <c r="AE170" s="31"/>
      <c r="AF170" s="31"/>
      <c r="AG170" s="31"/>
      <c r="AH170" s="31"/>
      <c r="AI170" s="31" t="s">
        <v>645</v>
      </c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2">
        <v>862700</v>
      </c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>
        <v>0</v>
      </c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>
        <f>BC170-BW170</f>
        <v>862700</v>
      </c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</row>
    <row r="171" spans="1:110" ht="36.75" customHeight="1">
      <c r="A171" s="30" t="s">
        <v>643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1" t="s">
        <v>189</v>
      </c>
      <c r="AD171" s="31"/>
      <c r="AE171" s="31"/>
      <c r="AF171" s="31"/>
      <c r="AG171" s="31"/>
      <c r="AH171" s="31"/>
      <c r="AI171" s="31" t="s">
        <v>646</v>
      </c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2">
        <v>862700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>
        <v>0</v>
      </c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>
        <f>BC171-BW171</f>
        <v>862700</v>
      </c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</row>
    <row r="172" spans="1:110" ht="39" customHeight="1">
      <c r="A172" s="30" t="str">
        <f>'[1]Месячный отчет Доходы в Excel'!A122</f>
        <v> Субвенции бюджетам субъектов Российской Федерации и муниципальных образований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1" t="s">
        <v>189</v>
      </c>
      <c r="AD172" s="31"/>
      <c r="AE172" s="31"/>
      <c r="AF172" s="31"/>
      <c r="AG172" s="31"/>
      <c r="AH172" s="31"/>
      <c r="AI172" s="31" t="str">
        <f>'[1]Месячный отчет Доходы в Excel'!B122</f>
        <v>000 2 02 03000 00 0000 151</v>
      </c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2">
        <f>BC173</f>
        <v>200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>
        <f>BW173</f>
        <v>0</v>
      </c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>
        <f t="shared" si="3"/>
        <v>200</v>
      </c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</row>
    <row r="173" spans="1:110" ht="45.75" customHeight="1">
      <c r="A173" s="30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1" t="s">
        <v>189</v>
      </c>
      <c r="AD173" s="31"/>
      <c r="AE173" s="31"/>
      <c r="AF173" s="31"/>
      <c r="AG173" s="31"/>
      <c r="AH173" s="31"/>
      <c r="AI173" s="31" t="str">
        <f>'[5]Месячный отчет Доходы в Excel'!$I$120</f>
        <v>000 2 02 03024 00 0000 151</v>
      </c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2">
        <f>BC174</f>
        <v>200</v>
      </c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>
        <f>BW174</f>
        <v>0</v>
      </c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>
        <f t="shared" si="3"/>
        <v>200</v>
      </c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</row>
    <row r="174" spans="1:110" ht="48.75" customHeight="1">
      <c r="A174" s="30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1" t="s">
        <v>189</v>
      </c>
      <c r="AD174" s="31"/>
      <c r="AE174" s="31"/>
      <c r="AF174" s="31"/>
      <c r="AG174" s="31"/>
      <c r="AH174" s="31"/>
      <c r="AI174" s="31" t="str">
        <f>'[5]Месячный отчет Доходы в Excel'!$I$121</f>
        <v>000 2 02 03024 10 0000 151</v>
      </c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2">
        <v>200</v>
      </c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>
        <v>0</v>
      </c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>
        <f t="shared" si="3"/>
        <v>200</v>
      </c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</row>
    <row r="175" spans="1:110" ht="12">
      <c r="A175" s="30" t="str">
        <f>'[5]Месячный отчет Доходы в Excel'!G124</f>
        <v> Иные межбюджетные трансферты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1" t="s">
        <v>189</v>
      </c>
      <c r="AD175" s="31"/>
      <c r="AE175" s="31"/>
      <c r="AF175" s="31"/>
      <c r="AG175" s="31"/>
      <c r="AH175" s="31"/>
      <c r="AI175" s="31" t="str">
        <f>'[5]Месячный отчет Доходы в Excel'!I124</f>
        <v>000 2 02 04000 00 0000 151</v>
      </c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2">
        <f>BC178+BC176</f>
        <v>67659217</v>
      </c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>
        <f>BW178+BW176</f>
        <v>0</v>
      </c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>
        <f t="shared" si="3"/>
        <v>67659217</v>
      </c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</row>
    <row r="176" spans="1:110" ht="71.25" customHeight="1">
      <c r="A176" s="30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1" t="s">
        <v>189</v>
      </c>
      <c r="AD176" s="31"/>
      <c r="AE176" s="31"/>
      <c r="AF176" s="31"/>
      <c r="AG176" s="31"/>
      <c r="AH176" s="31"/>
      <c r="AI176" s="31" t="str">
        <f>'[7]стр.1'!AI151</f>
        <v>000 2 02 04012 00 0000 151</v>
      </c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3">
        <f>BC177</f>
        <v>1019159</v>
      </c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>
        <v>0</v>
      </c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2">
        <f>BC176-BW176</f>
        <v>1019159</v>
      </c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</row>
    <row r="177" spans="1:110" ht="69" customHeight="1">
      <c r="A177" s="30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1" t="s">
        <v>189</v>
      </c>
      <c r="AD177" s="31"/>
      <c r="AE177" s="31"/>
      <c r="AF177" s="31"/>
      <c r="AG177" s="31"/>
      <c r="AH177" s="31"/>
      <c r="AI177" s="31" t="str">
        <f>'[7]стр.1'!AI152</f>
        <v>000 2 02 04012 10 0000 151</v>
      </c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3">
        <v>1019159</v>
      </c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>
        <v>0</v>
      </c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2">
        <f>BC177-BW177</f>
        <v>1019159</v>
      </c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</row>
    <row r="178" spans="1:110" ht="12">
      <c r="A178" s="30" t="str">
        <f>'[5]Месячный отчет Доходы в Excel'!G125</f>
        <v> Прочие межбюджетные трансферты, передаваемые бюджетам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1" t="s">
        <v>189</v>
      </c>
      <c r="AD178" s="31"/>
      <c r="AE178" s="31"/>
      <c r="AF178" s="31"/>
      <c r="AG178" s="31"/>
      <c r="AH178" s="31"/>
      <c r="AI178" s="31" t="str">
        <f>'[5]Месячный отчет Доходы в Excel'!I125</f>
        <v>000 2 02 04999 00 0000 151</v>
      </c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2">
        <f>BC179</f>
        <v>66640058</v>
      </c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>
        <f>BW179</f>
        <v>0</v>
      </c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>
        <f t="shared" si="3"/>
        <v>66640058</v>
      </c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</row>
    <row r="179" spans="1:110" ht="12">
      <c r="A179" s="30" t="str">
        <f>'[5]Месячный отчет Доходы в Excel'!G126</f>
        <v> Прочие межбюджетные трансферты, передаваемые бюджетам поселений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1" t="s">
        <v>189</v>
      </c>
      <c r="AD179" s="31"/>
      <c r="AE179" s="31"/>
      <c r="AF179" s="31"/>
      <c r="AG179" s="31"/>
      <c r="AH179" s="31"/>
      <c r="AI179" s="31" t="str">
        <f>'[5]Месячный отчет Доходы в Excel'!I126</f>
        <v>000 2 02 04999 10 0000 151</v>
      </c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2">
        <v>66640058</v>
      </c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>
        <v>0</v>
      </c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>
        <f aca="true" t="shared" si="6" ref="CO179:CO185">BC179-BW179</f>
        <v>66640058</v>
      </c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</row>
    <row r="180" spans="1:110" ht="12">
      <c r="A180" s="30" t="s">
        <v>527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1" t="s">
        <v>189</v>
      </c>
      <c r="AD180" s="31"/>
      <c r="AE180" s="31"/>
      <c r="AF180" s="31"/>
      <c r="AG180" s="31"/>
      <c r="AH180" s="31"/>
      <c r="AI180" s="31" t="s">
        <v>528</v>
      </c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3">
        <f>BC181</f>
        <v>0</v>
      </c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>
        <f>BW181</f>
        <v>0</v>
      </c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2">
        <f t="shared" si="6"/>
        <v>0</v>
      </c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</row>
    <row r="181" spans="1:110" ht="12">
      <c r="A181" s="30" t="s">
        <v>529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1" t="s">
        <v>189</v>
      </c>
      <c r="AD181" s="31"/>
      <c r="AE181" s="31"/>
      <c r="AF181" s="31"/>
      <c r="AG181" s="31"/>
      <c r="AH181" s="31"/>
      <c r="AI181" s="31" t="s">
        <v>530</v>
      </c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3">
        <v>0</v>
      </c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>
        <v>0</v>
      </c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2">
        <f t="shared" si="6"/>
        <v>0</v>
      </c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</row>
    <row r="182" spans="1:110" ht="76.5" customHeight="1">
      <c r="A182" s="30" t="s">
        <v>517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1" t="s">
        <v>189</v>
      </c>
      <c r="AD182" s="31"/>
      <c r="AE182" s="31"/>
      <c r="AF182" s="31"/>
      <c r="AG182" s="31"/>
      <c r="AH182" s="31"/>
      <c r="AI182" s="31" t="s">
        <v>518</v>
      </c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3">
        <f>BC183</f>
        <v>0</v>
      </c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>
        <f>BW183</f>
        <v>0</v>
      </c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2">
        <f t="shared" si="6"/>
        <v>0</v>
      </c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</row>
    <row r="183" spans="1:110" ht="25.5" customHeight="1">
      <c r="A183" s="30" t="s">
        <v>519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1" t="s">
        <v>189</v>
      </c>
      <c r="AD183" s="31"/>
      <c r="AE183" s="31"/>
      <c r="AF183" s="31"/>
      <c r="AG183" s="31"/>
      <c r="AH183" s="31"/>
      <c r="AI183" s="31" t="s">
        <v>520</v>
      </c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3">
        <f>BC184</f>
        <v>0</v>
      </c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>
        <f>BW184</f>
        <v>0</v>
      </c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2">
        <f t="shared" si="6"/>
        <v>0</v>
      </c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</row>
    <row r="184" spans="1:110" ht="23.25" customHeight="1">
      <c r="A184" s="30" t="s">
        <v>521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1" t="s">
        <v>189</v>
      </c>
      <c r="AD184" s="31"/>
      <c r="AE184" s="31"/>
      <c r="AF184" s="31"/>
      <c r="AG184" s="31"/>
      <c r="AH184" s="31"/>
      <c r="AI184" s="31" t="s">
        <v>522</v>
      </c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3">
        <f>BC185</f>
        <v>0</v>
      </c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>
        <f>BW185</f>
        <v>0</v>
      </c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2">
        <f t="shared" si="6"/>
        <v>0</v>
      </c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</row>
    <row r="185" spans="1:110" ht="36" customHeight="1">
      <c r="A185" s="30" t="s">
        <v>524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1" t="s">
        <v>189</v>
      </c>
      <c r="AD185" s="31"/>
      <c r="AE185" s="31"/>
      <c r="AF185" s="31"/>
      <c r="AG185" s="31"/>
      <c r="AH185" s="31"/>
      <c r="AI185" s="31" t="s">
        <v>523</v>
      </c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3">
        <v>0</v>
      </c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>
        <v>0</v>
      </c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2">
        <f t="shared" si="6"/>
        <v>0</v>
      </c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</row>
    <row r="186" spans="1:110" ht="36.75" customHeight="1">
      <c r="A186" s="30" t="s">
        <v>258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1" t="s">
        <v>189</v>
      </c>
      <c r="AD186" s="31"/>
      <c r="AE186" s="31"/>
      <c r="AF186" s="31"/>
      <c r="AG186" s="31"/>
      <c r="AH186" s="31"/>
      <c r="AI186" s="31" t="s">
        <v>259</v>
      </c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2">
        <f>BC187</f>
        <v>0</v>
      </c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>
        <f>BW187</f>
        <v>0</v>
      </c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>
        <f>BW186-BC186</f>
        <v>0</v>
      </c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</row>
    <row r="187" spans="1:110" ht="44.25" customHeight="1">
      <c r="A187" s="30" t="s">
        <v>260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1" t="s">
        <v>189</v>
      </c>
      <c r="AD187" s="31"/>
      <c r="AE187" s="31"/>
      <c r="AF187" s="31"/>
      <c r="AG187" s="31"/>
      <c r="AH187" s="31"/>
      <c r="AI187" s="31" t="s">
        <v>570</v>
      </c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2">
        <v>0</v>
      </c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>
        <v>0</v>
      </c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>
        <f>BW187-BC187</f>
        <v>0</v>
      </c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</row>
    <row r="188" spans="1:110" ht="0.75" customHeight="1" hidden="1">
      <c r="A188" s="57" t="str">
        <f>'[5]Месячный отчет Доходы в Excel'!G126</f>
        <v> Прочие межбюджетные трансферты, передаваемые бюджетам поселений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8"/>
      <c r="AC188" s="54"/>
      <c r="AD188" s="49"/>
      <c r="AE188" s="49"/>
      <c r="AF188" s="49"/>
      <c r="AG188" s="49"/>
      <c r="AH188" s="50"/>
      <c r="AI188" s="48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50"/>
      <c r="BC188" s="37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28"/>
      <c r="BW188" s="37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28"/>
      <c r="CO188" s="37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9"/>
    </row>
    <row r="189" spans="1:110" ht="12" hidden="1">
      <c r="A189" s="55" t="e">
        <f>'[5]Месячный отчет Доходы в Excel'!G127</f>
        <v>#REF!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6"/>
      <c r="AC189" s="54"/>
      <c r="AD189" s="49"/>
      <c r="AE189" s="49"/>
      <c r="AF189" s="49"/>
      <c r="AG189" s="49"/>
      <c r="AH189" s="50"/>
      <c r="AI189" s="48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50"/>
      <c r="BC189" s="37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28"/>
      <c r="BW189" s="37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28"/>
      <c r="CO189" s="37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9"/>
    </row>
    <row r="190" spans="1:110" ht="10.5" customHeight="1" hidden="1">
      <c r="A190" s="55" t="e">
        <f>'[5]Месячный отчет Доходы в Excel'!G128</f>
        <v>#REF!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6"/>
      <c r="AC190" s="54"/>
      <c r="AD190" s="49"/>
      <c r="AE190" s="49"/>
      <c r="AF190" s="49"/>
      <c r="AG190" s="49"/>
      <c r="AH190" s="50"/>
      <c r="AI190" s="48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50"/>
      <c r="BC190" s="37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28"/>
      <c r="BW190" s="37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28"/>
      <c r="CO190" s="37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9"/>
    </row>
    <row r="191" spans="1:110" ht="12" hidden="1">
      <c r="A191" s="55" t="e">
        <f>'[5]Месячный отчет Доходы в Excel'!G129</f>
        <v>#REF!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6"/>
      <c r="AC191" s="54"/>
      <c r="AD191" s="49"/>
      <c r="AE191" s="49"/>
      <c r="AF191" s="49"/>
      <c r="AG191" s="49"/>
      <c r="AH191" s="50"/>
      <c r="AI191" s="48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50"/>
      <c r="BC191" s="37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28"/>
      <c r="BW191" s="37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28"/>
      <c r="CO191" s="37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9"/>
    </row>
    <row r="192" spans="1:110" ht="12" hidden="1">
      <c r="A192" s="55" t="e">
        <f>'[5]Месячный отчет Доходы в Excel'!G130</f>
        <v>#REF!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6"/>
      <c r="AC192" s="54"/>
      <c r="AD192" s="49"/>
      <c r="AE192" s="49"/>
      <c r="AF192" s="49"/>
      <c r="AG192" s="49"/>
      <c r="AH192" s="50"/>
      <c r="AI192" s="48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50"/>
      <c r="BC192" s="37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28"/>
      <c r="BW192" s="37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28"/>
      <c r="CO192" s="37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9"/>
    </row>
    <row r="193" spans="1:110" ht="12" hidden="1">
      <c r="A193" s="55" t="e">
        <f>'[5]Месячный отчет Доходы в Excel'!G131</f>
        <v>#REF!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6"/>
      <c r="AC193" s="54"/>
      <c r="AD193" s="49"/>
      <c r="AE193" s="49"/>
      <c r="AF193" s="49"/>
      <c r="AG193" s="49"/>
      <c r="AH193" s="50"/>
      <c r="AI193" s="48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50"/>
      <c r="BC193" s="37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28"/>
      <c r="BW193" s="37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28"/>
      <c r="CO193" s="37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9"/>
    </row>
    <row r="194" spans="1:110" ht="12" hidden="1">
      <c r="A194" s="55" t="e">
        <f>'[5]Месячный отчет Доходы в Excel'!G132</f>
        <v>#REF!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6"/>
      <c r="AC194" s="54"/>
      <c r="AD194" s="49"/>
      <c r="AE194" s="49"/>
      <c r="AF194" s="49"/>
      <c r="AG194" s="49"/>
      <c r="AH194" s="50"/>
      <c r="AI194" s="48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50"/>
      <c r="BC194" s="37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28"/>
      <c r="BW194" s="37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28"/>
      <c r="CO194" s="37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9"/>
    </row>
    <row r="195" spans="1:110" ht="12" hidden="1">
      <c r="A195" s="55" t="e">
        <f>'[5]Месячный отчет Доходы в Excel'!G133</f>
        <v>#REF!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6"/>
      <c r="AC195" s="54"/>
      <c r="AD195" s="49"/>
      <c r="AE195" s="49"/>
      <c r="AF195" s="49"/>
      <c r="AG195" s="49"/>
      <c r="AH195" s="50"/>
      <c r="AI195" s="48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50"/>
      <c r="BC195" s="37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28"/>
      <c r="BW195" s="37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28"/>
      <c r="CO195" s="37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9"/>
    </row>
    <row r="196" spans="1:110" ht="12" hidden="1">
      <c r="A196" s="55" t="e">
        <f>'[5]Месячный отчет Доходы в Excel'!G134</f>
        <v>#REF!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6"/>
      <c r="AC196" s="54"/>
      <c r="AD196" s="49"/>
      <c r="AE196" s="49"/>
      <c r="AF196" s="49"/>
      <c r="AG196" s="49"/>
      <c r="AH196" s="50"/>
      <c r="AI196" s="48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50"/>
      <c r="BC196" s="37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28"/>
      <c r="BW196" s="37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28"/>
      <c r="CO196" s="37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9"/>
    </row>
    <row r="197" spans="1:110" ht="0.75" customHeight="1" hidden="1">
      <c r="A197" s="55" t="e">
        <f>'[5]Месячный отчет Доходы в Excel'!G135</f>
        <v>#REF!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6"/>
      <c r="AC197" s="54"/>
      <c r="AD197" s="49"/>
      <c r="AE197" s="49"/>
      <c r="AF197" s="49"/>
      <c r="AG197" s="49"/>
      <c r="AH197" s="50"/>
      <c r="AI197" s="48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50"/>
      <c r="BC197" s="37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28"/>
      <c r="BW197" s="37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28"/>
      <c r="CO197" s="37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9"/>
    </row>
    <row r="198" spans="1:110" ht="12" hidden="1">
      <c r="A198" s="55" t="e">
        <f>'[5]Месячный отчет Доходы в Excel'!G136</f>
        <v>#REF!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6"/>
      <c r="AC198" s="54"/>
      <c r="AD198" s="49"/>
      <c r="AE198" s="49"/>
      <c r="AF198" s="49"/>
      <c r="AG198" s="49"/>
      <c r="AH198" s="50"/>
      <c r="AI198" s="48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50"/>
      <c r="BC198" s="37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28"/>
      <c r="BW198" s="37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28"/>
      <c r="CO198" s="37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9"/>
    </row>
    <row r="199" spans="1:110" ht="12" hidden="1">
      <c r="A199" s="55" t="e">
        <f>'[5]Месячный отчет Доходы в Excel'!G137</f>
        <v>#REF!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6"/>
      <c r="AC199" s="54"/>
      <c r="AD199" s="49"/>
      <c r="AE199" s="49"/>
      <c r="AF199" s="49"/>
      <c r="AG199" s="49"/>
      <c r="AH199" s="50"/>
      <c r="AI199" s="48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50"/>
      <c r="BC199" s="37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28"/>
      <c r="BW199" s="37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28"/>
      <c r="CO199" s="37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9"/>
    </row>
    <row r="200" spans="1:110" ht="18.75" customHeight="1" hidden="1">
      <c r="A200" s="55" t="e">
        <f>'[5]Месячный отчет Доходы в Excel'!G138</f>
        <v>#REF!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6"/>
      <c r="AC200" s="54"/>
      <c r="AD200" s="49"/>
      <c r="AE200" s="49"/>
      <c r="AF200" s="49"/>
      <c r="AG200" s="49"/>
      <c r="AH200" s="50"/>
      <c r="AI200" s="48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50"/>
      <c r="BC200" s="37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28"/>
      <c r="BW200" s="37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28"/>
      <c r="CO200" s="37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9"/>
    </row>
    <row r="201" spans="1:110" ht="21.75" customHeight="1" hidden="1">
      <c r="A201" s="55" t="e">
        <f>'[5]Месячный отчет Доходы в Excel'!G139</f>
        <v>#REF!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6"/>
      <c r="AC201" s="54"/>
      <c r="AD201" s="49"/>
      <c r="AE201" s="49"/>
      <c r="AF201" s="49"/>
      <c r="AG201" s="49"/>
      <c r="AH201" s="50"/>
      <c r="AI201" s="48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50"/>
      <c r="BC201" s="37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28"/>
      <c r="BW201" s="37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28"/>
      <c r="CO201" s="37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9"/>
    </row>
    <row r="202" spans="1:110" ht="0.75" customHeight="1" hidden="1" thickBo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6"/>
      <c r="AC202" s="95" t="s">
        <v>189</v>
      </c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6"/>
    </row>
    <row r="203" spans="1:110" ht="1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</row>
    <row r="204" spans="1:110" ht="10.5" customHeight="1" hidden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</row>
    <row r="205" spans="1:110" ht="12" hidden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</row>
    <row r="206" spans="1:110" ht="12" hidden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</row>
    <row r="207" spans="1:110" ht="12" hidden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</row>
    <row r="208" spans="1:110" ht="12" hidden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</row>
    <row r="209" spans="1:110" ht="12" hidden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</row>
    <row r="210" spans="1:110" ht="12" hidden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</row>
    <row r="211" spans="1:110" ht="12" hidden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</row>
  </sheetData>
  <mergeCells count="1162">
    <mergeCell ref="BC71:BV71"/>
    <mergeCell ref="A154:AB154"/>
    <mergeCell ref="AC154:AH154"/>
    <mergeCell ref="AI154:BB154"/>
    <mergeCell ref="BC154:BV154"/>
    <mergeCell ref="A76:AB76"/>
    <mergeCell ref="AC74:AH74"/>
    <mergeCell ref="AC75:AH75"/>
    <mergeCell ref="AC76:AH76"/>
    <mergeCell ref="A74:AB74"/>
    <mergeCell ref="CO49:DF49"/>
    <mergeCell ref="A60:AB60"/>
    <mergeCell ref="AC60:AH60"/>
    <mergeCell ref="AI60:BB60"/>
    <mergeCell ref="BC60:BV60"/>
    <mergeCell ref="BW60:CN60"/>
    <mergeCell ref="CO60:DF60"/>
    <mergeCell ref="A49:AB49"/>
    <mergeCell ref="AC49:AH49"/>
    <mergeCell ref="BC56:BV56"/>
    <mergeCell ref="CO46:DF46"/>
    <mergeCell ref="CO47:DF47"/>
    <mergeCell ref="CO48:DF48"/>
    <mergeCell ref="CO45:DF45"/>
    <mergeCell ref="CO26:DF26"/>
    <mergeCell ref="BW31:CN31"/>
    <mergeCell ref="CO31:DF31"/>
    <mergeCell ref="CO30:DF30"/>
    <mergeCell ref="BW28:CN28"/>
    <mergeCell ref="BW30:CN30"/>
    <mergeCell ref="BW26:CN26"/>
    <mergeCell ref="AI49:BB49"/>
    <mergeCell ref="BC49:BV49"/>
    <mergeCell ref="AI43:BB43"/>
    <mergeCell ref="BC43:BV43"/>
    <mergeCell ref="AI46:BB46"/>
    <mergeCell ref="AI48:BB48"/>
    <mergeCell ref="BC46:BV46"/>
    <mergeCell ref="BC26:BV26"/>
    <mergeCell ref="AI31:BB31"/>
    <mergeCell ref="BC31:BV31"/>
    <mergeCell ref="AC31:AH31"/>
    <mergeCell ref="AI30:BB30"/>
    <mergeCell ref="BC30:BV30"/>
    <mergeCell ref="AI29:BB29"/>
    <mergeCell ref="BC29:BV29"/>
    <mergeCell ref="CO73:DF73"/>
    <mergeCell ref="A73:AB73"/>
    <mergeCell ref="AC73:AH73"/>
    <mergeCell ref="AI73:BB73"/>
    <mergeCell ref="BC73:BV73"/>
    <mergeCell ref="AC65:AH65"/>
    <mergeCell ref="A64:AB64"/>
    <mergeCell ref="AC64:AH64"/>
    <mergeCell ref="BW73:CN73"/>
    <mergeCell ref="AI64:BB64"/>
    <mergeCell ref="BC64:BV64"/>
    <mergeCell ref="BW64:CN64"/>
    <mergeCell ref="A71:AB71"/>
    <mergeCell ref="AC71:AH71"/>
    <mergeCell ref="AI71:BB71"/>
    <mergeCell ref="BW176:CN176"/>
    <mergeCell ref="BW177:CN177"/>
    <mergeCell ref="CO176:DF176"/>
    <mergeCell ref="CO177:DF177"/>
    <mergeCell ref="AI176:BB176"/>
    <mergeCell ref="AI177:BB177"/>
    <mergeCell ref="BC176:BV176"/>
    <mergeCell ref="BC177:BV177"/>
    <mergeCell ref="A176:AB176"/>
    <mergeCell ref="A177:AB177"/>
    <mergeCell ref="AC176:AH176"/>
    <mergeCell ref="AC177:AH177"/>
    <mergeCell ref="CO74:DF74"/>
    <mergeCell ref="CO75:DF75"/>
    <mergeCell ref="CO76:DF76"/>
    <mergeCell ref="BW74:CN74"/>
    <mergeCell ref="BW75:CN75"/>
    <mergeCell ref="A75:AB75"/>
    <mergeCell ref="A61:AB61"/>
    <mergeCell ref="CO57:DF57"/>
    <mergeCell ref="CO58:DF58"/>
    <mergeCell ref="CO59:DF59"/>
    <mergeCell ref="BC57:BV57"/>
    <mergeCell ref="BC58:BV58"/>
    <mergeCell ref="BC59:BV59"/>
    <mergeCell ref="AI58:BB58"/>
    <mergeCell ref="AI59:BB59"/>
    <mergeCell ref="A53:AB53"/>
    <mergeCell ref="AC52:AH52"/>
    <mergeCell ref="CO67:DF67"/>
    <mergeCell ref="AI67:BB67"/>
    <mergeCell ref="A59:AB59"/>
    <mergeCell ref="AC57:AH57"/>
    <mergeCell ref="AC58:AH58"/>
    <mergeCell ref="AC59:AH59"/>
    <mergeCell ref="A67:AB67"/>
    <mergeCell ref="AC53:AH53"/>
    <mergeCell ref="A51:AB51"/>
    <mergeCell ref="AC51:AH51"/>
    <mergeCell ref="AI51:BB51"/>
    <mergeCell ref="A56:AB56"/>
    <mergeCell ref="AC56:AH56"/>
    <mergeCell ref="AI56:BB56"/>
    <mergeCell ref="A52:AB52"/>
    <mergeCell ref="AI52:BB52"/>
    <mergeCell ref="A55:AB55"/>
    <mergeCell ref="A54:AB54"/>
    <mergeCell ref="BW48:CN48"/>
    <mergeCell ref="BW51:CN51"/>
    <mergeCell ref="BC47:BV47"/>
    <mergeCell ref="BC48:BV48"/>
    <mergeCell ref="BW50:CN50"/>
    <mergeCell ref="BW49:CN49"/>
    <mergeCell ref="CO51:DF51"/>
    <mergeCell ref="A48:AB48"/>
    <mergeCell ref="AC45:AH45"/>
    <mergeCell ref="AC46:AH46"/>
    <mergeCell ref="AC47:AH47"/>
    <mergeCell ref="AC48:AH48"/>
    <mergeCell ref="A46:AB46"/>
    <mergeCell ref="BW46:CN46"/>
    <mergeCell ref="BC45:BV45"/>
    <mergeCell ref="BW47:CN47"/>
    <mergeCell ref="CO202:DF202"/>
    <mergeCell ref="A47:AB47"/>
    <mergeCell ref="AI47:BB47"/>
    <mergeCell ref="CO44:DF44"/>
    <mergeCell ref="A45:AB45"/>
    <mergeCell ref="A44:AB44"/>
    <mergeCell ref="AC44:AH44"/>
    <mergeCell ref="AI44:BB44"/>
    <mergeCell ref="BC44:BV44"/>
    <mergeCell ref="AI45:BB45"/>
    <mergeCell ref="AI50:BB50"/>
    <mergeCell ref="AI202:BB202"/>
    <mergeCell ref="AC202:AH202"/>
    <mergeCell ref="BC202:BV202"/>
    <mergeCell ref="BC51:BV51"/>
    <mergeCell ref="BC67:BV67"/>
    <mergeCell ref="AC66:AH66"/>
    <mergeCell ref="AI76:BB76"/>
    <mergeCell ref="BC74:BV74"/>
    <mergeCell ref="BC75:BV75"/>
    <mergeCell ref="AC43:AH43"/>
    <mergeCell ref="CO50:DF50"/>
    <mergeCell ref="BW202:CN202"/>
    <mergeCell ref="AC40:AH40"/>
    <mergeCell ref="BW44:CN44"/>
    <mergeCell ref="AC67:AH67"/>
    <mergeCell ref="BC50:BV50"/>
    <mergeCell ref="AI40:BB40"/>
    <mergeCell ref="BC40:BV40"/>
    <mergeCell ref="AC50:AH50"/>
    <mergeCell ref="AC39:AH39"/>
    <mergeCell ref="AI39:BB39"/>
    <mergeCell ref="AI41:BB41"/>
    <mergeCell ref="BC41:BV41"/>
    <mergeCell ref="BC39:BV39"/>
    <mergeCell ref="CO40:DF40"/>
    <mergeCell ref="BW40:CN40"/>
    <mergeCell ref="BW41:CN41"/>
    <mergeCell ref="CO41:DF41"/>
    <mergeCell ref="BW45:CN45"/>
    <mergeCell ref="CO36:DF36"/>
    <mergeCell ref="BC37:BV37"/>
    <mergeCell ref="BW36:CN36"/>
    <mergeCell ref="CO38:DF38"/>
    <mergeCell ref="BW38:CN38"/>
    <mergeCell ref="BW39:CN39"/>
    <mergeCell ref="CO39:DF39"/>
    <mergeCell ref="BW43:CN43"/>
    <mergeCell ref="CO43:DF43"/>
    <mergeCell ref="BW37:CN37"/>
    <mergeCell ref="AC37:AH37"/>
    <mergeCell ref="AI37:BB37"/>
    <mergeCell ref="AI36:BB36"/>
    <mergeCell ref="BC36:BV36"/>
    <mergeCell ref="AC36:AH36"/>
    <mergeCell ref="AC33:AH33"/>
    <mergeCell ref="AC38:AH38"/>
    <mergeCell ref="AI32:BB32"/>
    <mergeCell ref="AI33:BB33"/>
    <mergeCell ref="AC34:AH34"/>
    <mergeCell ref="CO32:DF32"/>
    <mergeCell ref="CO33:DF33"/>
    <mergeCell ref="CO34:DF34"/>
    <mergeCell ref="BW32:CN32"/>
    <mergeCell ref="BW33:CN33"/>
    <mergeCell ref="CO52:DF52"/>
    <mergeCell ref="BW66:CN66"/>
    <mergeCell ref="CO66:DF66"/>
    <mergeCell ref="BW57:CN57"/>
    <mergeCell ref="BW58:CN58"/>
    <mergeCell ref="BW59:CN59"/>
    <mergeCell ref="CO63:DF63"/>
    <mergeCell ref="CO65:DF65"/>
    <mergeCell ref="BW63:CN63"/>
    <mergeCell ref="BW56:CN56"/>
    <mergeCell ref="AC183:AH183"/>
    <mergeCell ref="AC184:AH184"/>
    <mergeCell ref="AC185:AH185"/>
    <mergeCell ref="BW52:CN52"/>
    <mergeCell ref="BC76:BV76"/>
    <mergeCell ref="AI74:BB74"/>
    <mergeCell ref="AI75:BB75"/>
    <mergeCell ref="BW76:CN76"/>
    <mergeCell ref="AI92:BB92"/>
    <mergeCell ref="BC92:BV92"/>
    <mergeCell ref="AC20:AH20"/>
    <mergeCell ref="AC27:AH27"/>
    <mergeCell ref="AI27:BB27"/>
    <mergeCell ref="BC27:BV27"/>
    <mergeCell ref="AC25:AH25"/>
    <mergeCell ref="AI25:BB25"/>
    <mergeCell ref="BC25:BV25"/>
    <mergeCell ref="AC24:AH24"/>
    <mergeCell ref="AC26:AH26"/>
    <mergeCell ref="AI26:BB26"/>
    <mergeCell ref="AI20:BB20"/>
    <mergeCell ref="BC20:BV20"/>
    <mergeCell ref="BC23:BV23"/>
    <mergeCell ref="BW21:CN21"/>
    <mergeCell ref="BW22:CN22"/>
    <mergeCell ref="BW23:CN23"/>
    <mergeCell ref="BC21:BV21"/>
    <mergeCell ref="BC22:BV22"/>
    <mergeCell ref="AI21:BB21"/>
    <mergeCell ref="CO19:DF19"/>
    <mergeCell ref="CO20:DF20"/>
    <mergeCell ref="BW19:CN19"/>
    <mergeCell ref="BW24:CN24"/>
    <mergeCell ref="BW18:CN18"/>
    <mergeCell ref="BW20:CN20"/>
    <mergeCell ref="AP8:CA8"/>
    <mergeCell ref="BW17:CN17"/>
    <mergeCell ref="BW14:CN14"/>
    <mergeCell ref="A11:DF11"/>
    <mergeCell ref="CO8:DF8"/>
    <mergeCell ref="CO9:DF9"/>
    <mergeCell ref="CO10:DF10"/>
    <mergeCell ref="CO18:DF18"/>
    <mergeCell ref="A8:AO8"/>
    <mergeCell ref="BW16:CN16"/>
    <mergeCell ref="CO16:DF16"/>
    <mergeCell ref="BW12:CN12"/>
    <mergeCell ref="CO12:DF12"/>
    <mergeCell ref="BW13:CN13"/>
    <mergeCell ref="CO13:DF13"/>
    <mergeCell ref="BW15:CN15"/>
    <mergeCell ref="CO15:DF15"/>
    <mergeCell ref="CO14:DF14"/>
    <mergeCell ref="AI12:BB12"/>
    <mergeCell ref="AI13:BB13"/>
    <mergeCell ref="AI14:BB14"/>
    <mergeCell ref="BC12:BV12"/>
    <mergeCell ref="BC13:BV13"/>
    <mergeCell ref="A12:AB12"/>
    <mergeCell ref="A13:AB13"/>
    <mergeCell ref="AC12:AH12"/>
    <mergeCell ref="AC13:AH13"/>
    <mergeCell ref="AC16:AH16"/>
    <mergeCell ref="AC14:AH14"/>
    <mergeCell ref="AC15:AH15"/>
    <mergeCell ref="A17:AB17"/>
    <mergeCell ref="A14:AB14"/>
    <mergeCell ref="A15:AB15"/>
    <mergeCell ref="AC17:AH17"/>
    <mergeCell ref="AI16:BB16"/>
    <mergeCell ref="AI15:BB15"/>
    <mergeCell ref="BC14:BV14"/>
    <mergeCell ref="CO17:DF17"/>
    <mergeCell ref="BC16:BV16"/>
    <mergeCell ref="AI17:BB17"/>
    <mergeCell ref="BC17:BV17"/>
    <mergeCell ref="AC18:AH18"/>
    <mergeCell ref="AI18:BB18"/>
    <mergeCell ref="AC19:AH19"/>
    <mergeCell ref="AI19:BB19"/>
    <mergeCell ref="BC19:BV19"/>
    <mergeCell ref="BC18:BV18"/>
    <mergeCell ref="AC182:AH182"/>
    <mergeCell ref="A20:AB20"/>
    <mergeCell ref="A24:AB24"/>
    <mergeCell ref="A27:AB27"/>
    <mergeCell ref="A28:AB28"/>
    <mergeCell ref="A21:AB21"/>
    <mergeCell ref="A22:AB22"/>
    <mergeCell ref="A23:AB23"/>
    <mergeCell ref="A25:AB25"/>
    <mergeCell ref="A26:AB26"/>
    <mergeCell ref="A79:AB79"/>
    <mergeCell ref="A80:AB80"/>
    <mergeCell ref="A81:AB81"/>
    <mergeCell ref="A77:AB77"/>
    <mergeCell ref="A72:AB72"/>
    <mergeCell ref="A32:AB32"/>
    <mergeCell ref="AC28:AH28"/>
    <mergeCell ref="AC29:AH29"/>
    <mergeCell ref="A33:AB33"/>
    <mergeCell ref="A34:AB34"/>
    <mergeCell ref="AC32:AH32"/>
    <mergeCell ref="A30:AB30"/>
    <mergeCell ref="AC30:AH30"/>
    <mergeCell ref="A31:AB31"/>
    <mergeCell ref="CO3:DF3"/>
    <mergeCell ref="BN5:BQ5"/>
    <mergeCell ref="BR5:BT5"/>
    <mergeCell ref="T3:CM3"/>
    <mergeCell ref="CO4:DF4"/>
    <mergeCell ref="CO5:DF5"/>
    <mergeCell ref="AP5:BM5"/>
    <mergeCell ref="A38:AB38"/>
    <mergeCell ref="A39:AB39"/>
    <mergeCell ref="A40:AB40"/>
    <mergeCell ref="A36:AB36"/>
    <mergeCell ref="CO6:DF6"/>
    <mergeCell ref="CO7:DF7"/>
    <mergeCell ref="S7:CA7"/>
    <mergeCell ref="A37:AB37"/>
    <mergeCell ref="AC21:AH21"/>
    <mergeCell ref="AC22:AH22"/>
    <mergeCell ref="AC23:AH23"/>
    <mergeCell ref="A18:AB18"/>
    <mergeCell ref="A19:AB19"/>
    <mergeCell ref="BC15:BV15"/>
    <mergeCell ref="A29:AB29"/>
    <mergeCell ref="A16:AB16"/>
    <mergeCell ref="BC52:BV52"/>
    <mergeCell ref="A58:AB58"/>
    <mergeCell ref="AC55:AH55"/>
    <mergeCell ref="BC53:BV53"/>
    <mergeCell ref="BC54:BV54"/>
    <mergeCell ref="BC55:BV55"/>
    <mergeCell ref="AI57:BB57"/>
    <mergeCell ref="A57:AB57"/>
    <mergeCell ref="CO54:DF54"/>
    <mergeCell ref="CO55:DF55"/>
    <mergeCell ref="AI53:BB53"/>
    <mergeCell ref="AI54:BB54"/>
    <mergeCell ref="BW53:CN53"/>
    <mergeCell ref="CO53:DF53"/>
    <mergeCell ref="BW54:CN54"/>
    <mergeCell ref="AI55:BB55"/>
    <mergeCell ref="CO56:DF56"/>
    <mergeCell ref="BW72:CN72"/>
    <mergeCell ref="BW55:CN55"/>
    <mergeCell ref="BW69:CN69"/>
    <mergeCell ref="BW67:CN67"/>
    <mergeCell ref="BW65:CN65"/>
    <mergeCell ref="BW71:CN71"/>
    <mergeCell ref="CO71:DF71"/>
    <mergeCell ref="CO64:DF64"/>
    <mergeCell ref="BW68:CN68"/>
    <mergeCell ref="BC62:BV62"/>
    <mergeCell ref="AI63:BB63"/>
    <mergeCell ref="AI65:BB65"/>
    <mergeCell ref="BC63:BV63"/>
    <mergeCell ref="BC65:BV65"/>
    <mergeCell ref="AI70:BB70"/>
    <mergeCell ref="A82:AB82"/>
    <mergeCell ref="A83:AB83"/>
    <mergeCell ref="AC82:AH82"/>
    <mergeCell ref="AC83:AH83"/>
    <mergeCell ref="AI77:BB77"/>
    <mergeCell ref="AI78:BB78"/>
    <mergeCell ref="AI79:BB79"/>
    <mergeCell ref="AI80:BB80"/>
    <mergeCell ref="A78:AB78"/>
    <mergeCell ref="AI72:BB72"/>
    <mergeCell ref="A84:AB84"/>
    <mergeCell ref="A85:AB85"/>
    <mergeCell ref="A86:AB86"/>
    <mergeCell ref="AC84:AH84"/>
    <mergeCell ref="AC85:AH85"/>
    <mergeCell ref="AC86:AH86"/>
    <mergeCell ref="AI81:BB81"/>
    <mergeCell ref="AI82:BB82"/>
    <mergeCell ref="AI83:BB83"/>
    <mergeCell ref="A87:AB87"/>
    <mergeCell ref="A88:AB88"/>
    <mergeCell ref="A89:AB89"/>
    <mergeCell ref="A90:AB90"/>
    <mergeCell ref="A91:AB91"/>
    <mergeCell ref="A95:AB95"/>
    <mergeCell ref="A92:AB92"/>
    <mergeCell ref="A93:AB93"/>
    <mergeCell ref="A94:AB94"/>
    <mergeCell ref="A96:AB96"/>
    <mergeCell ref="A97:AB97"/>
    <mergeCell ref="A98:AB98"/>
    <mergeCell ref="A99:AB99"/>
    <mergeCell ref="A100:AB100"/>
    <mergeCell ref="A101:AB101"/>
    <mergeCell ref="A104:AB104"/>
    <mergeCell ref="A105:AB105"/>
    <mergeCell ref="A102:AB102"/>
    <mergeCell ref="A103:AB103"/>
    <mergeCell ref="A106:AB106"/>
    <mergeCell ref="A107:AB107"/>
    <mergeCell ref="A108:AB108"/>
    <mergeCell ref="A109:AB109"/>
    <mergeCell ref="A110:AB110"/>
    <mergeCell ref="A111:AB111"/>
    <mergeCell ref="A115:AB115"/>
    <mergeCell ref="A112:AB112"/>
    <mergeCell ref="A113:AB113"/>
    <mergeCell ref="A114:AB114"/>
    <mergeCell ref="A116:AB116"/>
    <mergeCell ref="A117:AB117"/>
    <mergeCell ref="A118:AB118"/>
    <mergeCell ref="A119:AB119"/>
    <mergeCell ref="A120:AB120"/>
    <mergeCell ref="A128:AB128"/>
    <mergeCell ref="A129:AB129"/>
    <mergeCell ref="A130:AB130"/>
    <mergeCell ref="A125:AB125"/>
    <mergeCell ref="A126:AB126"/>
    <mergeCell ref="A122:AB122"/>
    <mergeCell ref="A121:AB121"/>
    <mergeCell ref="A123:AB123"/>
    <mergeCell ref="A127:AB127"/>
    <mergeCell ref="A131:AB131"/>
    <mergeCell ref="A134:AB134"/>
    <mergeCell ref="A135:AB135"/>
    <mergeCell ref="A136:AB136"/>
    <mergeCell ref="A133:AB133"/>
    <mergeCell ref="A132:AB132"/>
    <mergeCell ref="A137:AB137"/>
    <mergeCell ref="A138:AB138"/>
    <mergeCell ref="A139:AB139"/>
    <mergeCell ref="A140:AB140"/>
    <mergeCell ref="A141:AB141"/>
    <mergeCell ref="A142:AB142"/>
    <mergeCell ref="A149:AB149"/>
    <mergeCell ref="A150:AB150"/>
    <mergeCell ref="A143:AB143"/>
    <mergeCell ref="A147:AB147"/>
    <mergeCell ref="A148:AB148"/>
    <mergeCell ref="A144:AB144"/>
    <mergeCell ref="A145:AB145"/>
    <mergeCell ref="A146:AB146"/>
    <mergeCell ref="A151:AB151"/>
    <mergeCell ref="A152:AB152"/>
    <mergeCell ref="A163:AB163"/>
    <mergeCell ref="A164:AB164"/>
    <mergeCell ref="A155:AB155"/>
    <mergeCell ref="A156:AB156"/>
    <mergeCell ref="A160:AB160"/>
    <mergeCell ref="A161:AB161"/>
    <mergeCell ref="A162:AB162"/>
    <mergeCell ref="A153:AB153"/>
    <mergeCell ref="A165:AB165"/>
    <mergeCell ref="A166:AB166"/>
    <mergeCell ref="A167:AB167"/>
    <mergeCell ref="A168:AB168"/>
    <mergeCell ref="A172:AB172"/>
    <mergeCell ref="A173:AB173"/>
    <mergeCell ref="A174:AB174"/>
    <mergeCell ref="A175:AB175"/>
    <mergeCell ref="A178:AB178"/>
    <mergeCell ref="A179:AB179"/>
    <mergeCell ref="A186:AB186"/>
    <mergeCell ref="A187:AB187"/>
    <mergeCell ref="A182:AB182"/>
    <mergeCell ref="A183:AB183"/>
    <mergeCell ref="A184:AB184"/>
    <mergeCell ref="A185:AB185"/>
    <mergeCell ref="A180:AB180"/>
    <mergeCell ref="A181:AB181"/>
    <mergeCell ref="A188:AB188"/>
    <mergeCell ref="A189:AB189"/>
    <mergeCell ref="A190:AB190"/>
    <mergeCell ref="A191:AB191"/>
    <mergeCell ref="A192:AB192"/>
    <mergeCell ref="A193:AB193"/>
    <mergeCell ref="A194:AB194"/>
    <mergeCell ref="A195:AB195"/>
    <mergeCell ref="A196:AB196"/>
    <mergeCell ref="A197:AB197"/>
    <mergeCell ref="A198:AB198"/>
    <mergeCell ref="A199:AB199"/>
    <mergeCell ref="A200:AB200"/>
    <mergeCell ref="A201:AB201"/>
    <mergeCell ref="A202:AB202"/>
    <mergeCell ref="AC72:AH72"/>
    <mergeCell ref="AC77:AH77"/>
    <mergeCell ref="AC78:AH78"/>
    <mergeCell ref="AC79:AH79"/>
    <mergeCell ref="AC80:AH80"/>
    <mergeCell ref="AC81:AH81"/>
    <mergeCell ref="A124:AB124"/>
    <mergeCell ref="AC87:AH87"/>
    <mergeCell ref="AC88:AH88"/>
    <mergeCell ref="AC89:AH89"/>
    <mergeCell ref="AC90:AH90"/>
    <mergeCell ref="AC91:AH91"/>
    <mergeCell ref="AC95:AH95"/>
    <mergeCell ref="AC96:AH96"/>
    <mergeCell ref="AC92:AH92"/>
    <mergeCell ref="AC93:AH93"/>
    <mergeCell ref="AC94:AH94"/>
    <mergeCell ref="AC97:AH97"/>
    <mergeCell ref="AC98:AH98"/>
    <mergeCell ref="AC99:AH99"/>
    <mergeCell ref="AC100:AH100"/>
    <mergeCell ref="AC101:AH101"/>
    <mergeCell ref="AC104:AH104"/>
    <mergeCell ref="AC105:AH105"/>
    <mergeCell ref="AC106:AH106"/>
    <mergeCell ref="AC102:AH102"/>
    <mergeCell ref="AC103:AH103"/>
    <mergeCell ref="AC107:AH107"/>
    <mergeCell ref="AC108:AH108"/>
    <mergeCell ref="AC109:AH109"/>
    <mergeCell ref="AC110:AH110"/>
    <mergeCell ref="AC116:AH116"/>
    <mergeCell ref="AC117:AH117"/>
    <mergeCell ref="AC112:AH112"/>
    <mergeCell ref="AC113:AH113"/>
    <mergeCell ref="AC114:AH114"/>
    <mergeCell ref="AC128:AH128"/>
    <mergeCell ref="AC124:AH124"/>
    <mergeCell ref="AC125:AH125"/>
    <mergeCell ref="AC126:AH126"/>
    <mergeCell ref="AC127:AH127"/>
    <mergeCell ref="AC129:AH129"/>
    <mergeCell ref="AC130:AH130"/>
    <mergeCell ref="AC131:AH131"/>
    <mergeCell ref="AC135:AH135"/>
    <mergeCell ref="AC134:AH134"/>
    <mergeCell ref="AC133:AH133"/>
    <mergeCell ref="AC132:AH132"/>
    <mergeCell ref="AC136:AH136"/>
    <mergeCell ref="AC137:AH137"/>
    <mergeCell ref="AC138:AH138"/>
    <mergeCell ref="AC139:AH139"/>
    <mergeCell ref="AC140:AH140"/>
    <mergeCell ref="AC141:AH141"/>
    <mergeCell ref="AC142:AH142"/>
    <mergeCell ref="AC149:AH149"/>
    <mergeCell ref="AC143:AH143"/>
    <mergeCell ref="AC144:AH144"/>
    <mergeCell ref="AC145:AH145"/>
    <mergeCell ref="AC146:AH146"/>
    <mergeCell ref="AC147:AH147"/>
    <mergeCell ref="AC148:AH148"/>
    <mergeCell ref="AC150:AH150"/>
    <mergeCell ref="AC151:AH151"/>
    <mergeCell ref="AC156:AH156"/>
    <mergeCell ref="AC160:AH160"/>
    <mergeCell ref="AC152:AH152"/>
    <mergeCell ref="AC155:AH155"/>
    <mergeCell ref="AC153:AH153"/>
    <mergeCell ref="AC159:AH159"/>
    <mergeCell ref="AC163:AH163"/>
    <mergeCell ref="AC164:AH164"/>
    <mergeCell ref="AC165:AH165"/>
    <mergeCell ref="AC166:AH166"/>
    <mergeCell ref="AC167:AH167"/>
    <mergeCell ref="AC168:AH168"/>
    <mergeCell ref="AC172:AH172"/>
    <mergeCell ref="AC173:AH173"/>
    <mergeCell ref="AC170:AH170"/>
    <mergeCell ref="AC174:AH174"/>
    <mergeCell ref="AC175:AH175"/>
    <mergeCell ref="AC178:AH178"/>
    <mergeCell ref="AC179:AH179"/>
    <mergeCell ref="AC186:AH186"/>
    <mergeCell ref="AC187:AH187"/>
    <mergeCell ref="AC188:AH188"/>
    <mergeCell ref="AC189:AH189"/>
    <mergeCell ref="AC190:AH190"/>
    <mergeCell ref="AC191:AH191"/>
    <mergeCell ref="AC192:AH192"/>
    <mergeCell ref="AC193:AH193"/>
    <mergeCell ref="AC194:AH194"/>
    <mergeCell ref="AC195:AH195"/>
    <mergeCell ref="AC196:AH196"/>
    <mergeCell ref="AC197:AH197"/>
    <mergeCell ref="AC198:AH198"/>
    <mergeCell ref="AC199:AH199"/>
    <mergeCell ref="AC200:AH200"/>
    <mergeCell ref="AC201:AH201"/>
    <mergeCell ref="AC123:AH123"/>
    <mergeCell ref="AC118:AH118"/>
    <mergeCell ref="AC119:AH119"/>
    <mergeCell ref="AC120:AH120"/>
    <mergeCell ref="AC111:AH111"/>
    <mergeCell ref="AC115:AH115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5:BB95"/>
    <mergeCell ref="AI96:BB96"/>
    <mergeCell ref="AI97:BB97"/>
    <mergeCell ref="AI98:BB98"/>
    <mergeCell ref="AI99:BB99"/>
    <mergeCell ref="AI100:BB100"/>
    <mergeCell ref="AI101:BB101"/>
    <mergeCell ref="AI104:BB104"/>
    <mergeCell ref="AI102:BB102"/>
    <mergeCell ref="AI103:BB103"/>
    <mergeCell ref="AI105:BB105"/>
    <mergeCell ref="AI106:BB106"/>
    <mergeCell ref="AI107:BB107"/>
    <mergeCell ref="AI108:BB108"/>
    <mergeCell ref="AI109:BB109"/>
    <mergeCell ref="AI110:BB110"/>
    <mergeCell ref="AI111:BB111"/>
    <mergeCell ref="AI115:BB115"/>
    <mergeCell ref="AI112:BB112"/>
    <mergeCell ref="AI113:BB113"/>
    <mergeCell ref="AI114:BB114"/>
    <mergeCell ref="AI116:BB116"/>
    <mergeCell ref="AI117:BB117"/>
    <mergeCell ref="AI118:BB118"/>
    <mergeCell ref="AI119:BB119"/>
    <mergeCell ref="AI120:BB120"/>
    <mergeCell ref="AI128:BB128"/>
    <mergeCell ref="AI129:BB129"/>
    <mergeCell ref="AI130:BB130"/>
    <mergeCell ref="AI124:BB124"/>
    <mergeCell ref="AI125:BB125"/>
    <mergeCell ref="AI126:BB126"/>
    <mergeCell ref="AI127:BB127"/>
    <mergeCell ref="AI131:BB131"/>
    <mergeCell ref="AI134:BB134"/>
    <mergeCell ref="AI135:BB135"/>
    <mergeCell ref="AI136:BB136"/>
    <mergeCell ref="AI133:BB133"/>
    <mergeCell ref="AI132:BB132"/>
    <mergeCell ref="AI137:BB137"/>
    <mergeCell ref="AI138:BB138"/>
    <mergeCell ref="AI139:BB139"/>
    <mergeCell ref="AI140:BB140"/>
    <mergeCell ref="AI141:BB141"/>
    <mergeCell ref="AI142:BB142"/>
    <mergeCell ref="AI149:BB149"/>
    <mergeCell ref="AI150:BB150"/>
    <mergeCell ref="AI144:BB144"/>
    <mergeCell ref="AI145:BB145"/>
    <mergeCell ref="AI143:BB143"/>
    <mergeCell ref="AI146:BB146"/>
    <mergeCell ref="AI147:BB147"/>
    <mergeCell ref="AI148:BB148"/>
    <mergeCell ref="AI151:BB151"/>
    <mergeCell ref="AI152:BB152"/>
    <mergeCell ref="AI163:BB163"/>
    <mergeCell ref="AI164:BB164"/>
    <mergeCell ref="AI155:BB155"/>
    <mergeCell ref="AI156:BB156"/>
    <mergeCell ref="AI160:BB160"/>
    <mergeCell ref="AI153:BB153"/>
    <mergeCell ref="AI162:BB162"/>
    <mergeCell ref="AI158:BB158"/>
    <mergeCell ref="AI165:BB165"/>
    <mergeCell ref="AI166:BB166"/>
    <mergeCell ref="AI167:BB167"/>
    <mergeCell ref="AI168:BB168"/>
    <mergeCell ref="AI172:BB172"/>
    <mergeCell ref="AI173:BB173"/>
    <mergeCell ref="AI174:BB174"/>
    <mergeCell ref="AI175:BB175"/>
    <mergeCell ref="AI178:BB178"/>
    <mergeCell ref="AI179:BB179"/>
    <mergeCell ref="AI186:BB186"/>
    <mergeCell ref="AI187:BB187"/>
    <mergeCell ref="AI185:BB185"/>
    <mergeCell ref="AI182:BB182"/>
    <mergeCell ref="AI183:BB183"/>
    <mergeCell ref="AI184:BB184"/>
    <mergeCell ref="AI188:BB188"/>
    <mergeCell ref="AI189:BB189"/>
    <mergeCell ref="AI190:BB190"/>
    <mergeCell ref="AI191:BB191"/>
    <mergeCell ref="AI197:BB197"/>
    <mergeCell ref="AI198:BB198"/>
    <mergeCell ref="AI199:BB199"/>
    <mergeCell ref="AI192:BB192"/>
    <mergeCell ref="AI193:BB193"/>
    <mergeCell ref="AI194:BB194"/>
    <mergeCell ref="AI195:BB195"/>
    <mergeCell ref="AI200:BB200"/>
    <mergeCell ref="AI201:BB201"/>
    <mergeCell ref="BC72:BV72"/>
    <mergeCell ref="BC77:BV77"/>
    <mergeCell ref="BC78:BV78"/>
    <mergeCell ref="BC79:BV79"/>
    <mergeCell ref="BC80:BV80"/>
    <mergeCell ref="BC81:BV81"/>
    <mergeCell ref="AI196:BB196"/>
    <mergeCell ref="AI123:BB123"/>
    <mergeCell ref="BC82:BV82"/>
    <mergeCell ref="BC83:BV83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5:BV95"/>
    <mergeCell ref="BC96:BV96"/>
    <mergeCell ref="BC97:BV97"/>
    <mergeCell ref="BC98:BV98"/>
    <mergeCell ref="BC99:BV99"/>
    <mergeCell ref="BC100:BV100"/>
    <mergeCell ref="BC101:BV101"/>
    <mergeCell ref="BC104:BV104"/>
    <mergeCell ref="BC105:BV105"/>
    <mergeCell ref="BC106:BV106"/>
    <mergeCell ref="BC102:BV102"/>
    <mergeCell ref="BC103:BV103"/>
    <mergeCell ref="BC107:BV107"/>
    <mergeCell ref="BC108:BV108"/>
    <mergeCell ref="BC109:BV109"/>
    <mergeCell ref="BC110:BV110"/>
    <mergeCell ref="BC111:BV111"/>
    <mergeCell ref="BC115:BV115"/>
    <mergeCell ref="BC116:BV116"/>
    <mergeCell ref="BC117:BV117"/>
    <mergeCell ref="BC112:BV112"/>
    <mergeCell ref="BC113:BV113"/>
    <mergeCell ref="BC114:BV114"/>
    <mergeCell ref="BC118:BV118"/>
    <mergeCell ref="BC119:BV119"/>
    <mergeCell ref="BC120:BV120"/>
    <mergeCell ref="BC128:BV128"/>
    <mergeCell ref="BC124:BV124"/>
    <mergeCell ref="BC125:BV125"/>
    <mergeCell ref="BC126:BV126"/>
    <mergeCell ref="BC127:BV127"/>
    <mergeCell ref="BC129:BV129"/>
    <mergeCell ref="BC130:BV130"/>
    <mergeCell ref="BC131:BV131"/>
    <mergeCell ref="BC135:BV135"/>
    <mergeCell ref="BC134:BV134"/>
    <mergeCell ref="BC133:BV133"/>
    <mergeCell ref="BC132:BV132"/>
    <mergeCell ref="BC136:BV136"/>
    <mergeCell ref="BC137:BV137"/>
    <mergeCell ref="BC138:BV138"/>
    <mergeCell ref="BC139:BV139"/>
    <mergeCell ref="BC140:BV140"/>
    <mergeCell ref="BC141:BV141"/>
    <mergeCell ref="BC142:BV142"/>
    <mergeCell ref="BC149:BV149"/>
    <mergeCell ref="BC143:BV143"/>
    <mergeCell ref="BC144:BV144"/>
    <mergeCell ref="BC145:BV145"/>
    <mergeCell ref="BC148:BV148"/>
    <mergeCell ref="BC146:BV146"/>
    <mergeCell ref="BC147:BV147"/>
    <mergeCell ref="BC150:BV150"/>
    <mergeCell ref="BC151:BV151"/>
    <mergeCell ref="BC163:BV163"/>
    <mergeCell ref="BC156:BV156"/>
    <mergeCell ref="BC160:BV160"/>
    <mergeCell ref="BC152:BV152"/>
    <mergeCell ref="BC155:BV155"/>
    <mergeCell ref="BC153:BV153"/>
    <mergeCell ref="BC161:BV161"/>
    <mergeCell ref="BC162:BV162"/>
    <mergeCell ref="BC164:BV164"/>
    <mergeCell ref="BC165:BV165"/>
    <mergeCell ref="BC166:BV166"/>
    <mergeCell ref="BC167:BV167"/>
    <mergeCell ref="BC168:BV168"/>
    <mergeCell ref="BC172:BV172"/>
    <mergeCell ref="BC173:BV173"/>
    <mergeCell ref="BC174:BV174"/>
    <mergeCell ref="BC175:BV175"/>
    <mergeCell ref="BC178:BV178"/>
    <mergeCell ref="BC179:BV179"/>
    <mergeCell ref="BC186:BV186"/>
    <mergeCell ref="BC183:BV183"/>
    <mergeCell ref="BC184:BV184"/>
    <mergeCell ref="BC185:BV185"/>
    <mergeCell ref="BC180:BV180"/>
    <mergeCell ref="BC181:BV181"/>
    <mergeCell ref="BC182:BV182"/>
    <mergeCell ref="BC187:BV187"/>
    <mergeCell ref="BC188:BV188"/>
    <mergeCell ref="BC189:BV189"/>
    <mergeCell ref="BC190:BV190"/>
    <mergeCell ref="BC191:BV191"/>
    <mergeCell ref="BC192:BV192"/>
    <mergeCell ref="BC193:BV193"/>
    <mergeCell ref="BC194:BV194"/>
    <mergeCell ref="BC195:BV195"/>
    <mergeCell ref="BC196:BV196"/>
    <mergeCell ref="BC197:BV197"/>
    <mergeCell ref="BC198:BV198"/>
    <mergeCell ref="BC199:BV199"/>
    <mergeCell ref="BC200:BV200"/>
    <mergeCell ref="BC201:BV201"/>
    <mergeCell ref="BW77:CN77"/>
    <mergeCell ref="BW78:CN78"/>
    <mergeCell ref="BW79:CN79"/>
    <mergeCell ref="BW80:CN80"/>
    <mergeCell ref="BW81:CN81"/>
    <mergeCell ref="BW82:CN82"/>
    <mergeCell ref="BC123:BV123"/>
    <mergeCell ref="BW83:CN83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5:CN95"/>
    <mergeCell ref="BW96:CN96"/>
    <mergeCell ref="BW97:CN97"/>
    <mergeCell ref="BW93:CN93"/>
    <mergeCell ref="BW92:CN92"/>
    <mergeCell ref="BW98:CN98"/>
    <mergeCell ref="BW99:CN99"/>
    <mergeCell ref="BW100:CN100"/>
    <mergeCell ref="BW101:CN101"/>
    <mergeCell ref="BW104:CN104"/>
    <mergeCell ref="BW102:CN102"/>
    <mergeCell ref="BW103:CN103"/>
    <mergeCell ref="BW105:CN105"/>
    <mergeCell ref="BW106:CN106"/>
    <mergeCell ref="BW107:CN107"/>
    <mergeCell ref="BW108:CN108"/>
    <mergeCell ref="BW109:CN109"/>
    <mergeCell ref="BW110:CN110"/>
    <mergeCell ref="BW111:CN111"/>
    <mergeCell ref="BW115:CN115"/>
    <mergeCell ref="BW112:CN112"/>
    <mergeCell ref="BW113:CN113"/>
    <mergeCell ref="BW114:CN114"/>
    <mergeCell ref="BW116:CN116"/>
    <mergeCell ref="BW117:CN117"/>
    <mergeCell ref="BW118:CN118"/>
    <mergeCell ref="BW119:CN119"/>
    <mergeCell ref="BW120:CN120"/>
    <mergeCell ref="BW128:CN128"/>
    <mergeCell ref="BW129:CN129"/>
    <mergeCell ref="BW130:CN130"/>
    <mergeCell ref="BW124:CN124"/>
    <mergeCell ref="BW125:CN125"/>
    <mergeCell ref="BW126:CN126"/>
    <mergeCell ref="BW121:CN121"/>
    <mergeCell ref="BW127:CN127"/>
    <mergeCell ref="BW122:CN122"/>
    <mergeCell ref="BW131:CN131"/>
    <mergeCell ref="BW134:CN134"/>
    <mergeCell ref="BW135:CN135"/>
    <mergeCell ref="BW136:CN136"/>
    <mergeCell ref="BW133:CN133"/>
    <mergeCell ref="BW132:CN132"/>
    <mergeCell ref="BW147:CN147"/>
    <mergeCell ref="BW148:CN148"/>
    <mergeCell ref="BW146:CN146"/>
    <mergeCell ref="BW137:CN137"/>
    <mergeCell ref="BW138:CN138"/>
    <mergeCell ref="BW139:CN139"/>
    <mergeCell ref="BW140:CN140"/>
    <mergeCell ref="BW153:CN153"/>
    <mergeCell ref="BW154:CN154"/>
    <mergeCell ref="BW161:CN161"/>
    <mergeCell ref="BW141:CN141"/>
    <mergeCell ref="BW142:CN142"/>
    <mergeCell ref="BW149:CN149"/>
    <mergeCell ref="BW150:CN150"/>
    <mergeCell ref="BW145:CN145"/>
    <mergeCell ref="BW144:CN144"/>
    <mergeCell ref="BW143:CN143"/>
    <mergeCell ref="BW166:CN166"/>
    <mergeCell ref="BW167:CN167"/>
    <mergeCell ref="BW168:CN168"/>
    <mergeCell ref="BW151:CN151"/>
    <mergeCell ref="BW152:CN152"/>
    <mergeCell ref="BW163:CN163"/>
    <mergeCell ref="BW164:CN164"/>
    <mergeCell ref="BW155:CN155"/>
    <mergeCell ref="BW156:CN156"/>
    <mergeCell ref="BW160:CN160"/>
    <mergeCell ref="BW172:CN172"/>
    <mergeCell ref="BW173:CN173"/>
    <mergeCell ref="BW174:CN174"/>
    <mergeCell ref="BW175:CN175"/>
    <mergeCell ref="BW178:CN178"/>
    <mergeCell ref="BW179:CN179"/>
    <mergeCell ref="BW186:CN186"/>
    <mergeCell ref="BW187:CN187"/>
    <mergeCell ref="BW182:CN182"/>
    <mergeCell ref="BW183:CN183"/>
    <mergeCell ref="BW184:CN184"/>
    <mergeCell ref="BW185:CN185"/>
    <mergeCell ref="BW180:CN180"/>
    <mergeCell ref="BW181:CN181"/>
    <mergeCell ref="BW188:CN188"/>
    <mergeCell ref="BW189:CN189"/>
    <mergeCell ref="BW190:CN190"/>
    <mergeCell ref="BW191:CN191"/>
    <mergeCell ref="BW197:CN197"/>
    <mergeCell ref="BW198:CN198"/>
    <mergeCell ref="BW199:CN199"/>
    <mergeCell ref="BW192:CN192"/>
    <mergeCell ref="BW193:CN193"/>
    <mergeCell ref="BW194:CN194"/>
    <mergeCell ref="BW195:CN195"/>
    <mergeCell ref="BW200:CN200"/>
    <mergeCell ref="BW201:CN201"/>
    <mergeCell ref="CO72:DF72"/>
    <mergeCell ref="CO77:DF77"/>
    <mergeCell ref="CO78:DF78"/>
    <mergeCell ref="CO79:DF79"/>
    <mergeCell ref="CO80:DF80"/>
    <mergeCell ref="CO81:DF81"/>
    <mergeCell ref="BW196:CN196"/>
    <mergeCell ref="BW123:CN123"/>
    <mergeCell ref="CO82:DF82"/>
    <mergeCell ref="CO83:DF83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5:DF95"/>
    <mergeCell ref="CO96:DF96"/>
    <mergeCell ref="CO93:DF93"/>
    <mergeCell ref="CO92:DF92"/>
    <mergeCell ref="CO97:DF97"/>
    <mergeCell ref="CO98:DF98"/>
    <mergeCell ref="CO99:DF99"/>
    <mergeCell ref="CO100:DF100"/>
    <mergeCell ref="CO101:DF101"/>
    <mergeCell ref="CO104:DF104"/>
    <mergeCell ref="CO105:DF105"/>
    <mergeCell ref="CO106:DF106"/>
    <mergeCell ref="CO102:DF102"/>
    <mergeCell ref="CO103:DF103"/>
    <mergeCell ref="CO107:DF107"/>
    <mergeCell ref="CO108:DF108"/>
    <mergeCell ref="CO109:DF109"/>
    <mergeCell ref="CO110:DF110"/>
    <mergeCell ref="CO111:DF111"/>
    <mergeCell ref="CO115:DF115"/>
    <mergeCell ref="CO116:DF116"/>
    <mergeCell ref="CO117:DF117"/>
    <mergeCell ref="CO112:DF112"/>
    <mergeCell ref="CO113:DF113"/>
    <mergeCell ref="CO114:DF114"/>
    <mergeCell ref="CO118:DF118"/>
    <mergeCell ref="CO119:DF119"/>
    <mergeCell ref="CO120:DF120"/>
    <mergeCell ref="CO128:DF128"/>
    <mergeCell ref="CO123:DF123"/>
    <mergeCell ref="CO124:DF124"/>
    <mergeCell ref="CO125:DF125"/>
    <mergeCell ref="CO126:DF126"/>
    <mergeCell ref="CO121:DF121"/>
    <mergeCell ref="CO122:DF122"/>
    <mergeCell ref="CO129:DF129"/>
    <mergeCell ref="CO130:DF130"/>
    <mergeCell ref="CO131:DF131"/>
    <mergeCell ref="CO135:DF135"/>
    <mergeCell ref="CO134:DF134"/>
    <mergeCell ref="CO133:DF133"/>
    <mergeCell ref="CO132:DF132"/>
    <mergeCell ref="CO136:DF136"/>
    <mergeCell ref="CO137:DF137"/>
    <mergeCell ref="CO138:DF138"/>
    <mergeCell ref="CO139:DF139"/>
    <mergeCell ref="CO141:DF141"/>
    <mergeCell ref="CO142:DF142"/>
    <mergeCell ref="CO149:DF149"/>
    <mergeCell ref="CO148:DF148"/>
    <mergeCell ref="CO146:DF146"/>
    <mergeCell ref="CO147:DF147"/>
    <mergeCell ref="CO188:DF188"/>
    <mergeCell ref="CO189:DF189"/>
    <mergeCell ref="CO172:DF172"/>
    <mergeCell ref="CO173:DF173"/>
    <mergeCell ref="CO186:DF186"/>
    <mergeCell ref="CO187:DF187"/>
    <mergeCell ref="CO178:DF178"/>
    <mergeCell ref="CO179:DF179"/>
    <mergeCell ref="CO174:DF174"/>
    <mergeCell ref="CO175:DF175"/>
    <mergeCell ref="CO201:DF201"/>
    <mergeCell ref="CO194:DF194"/>
    <mergeCell ref="CO195:DF195"/>
    <mergeCell ref="CO196:DF196"/>
    <mergeCell ref="CO197:DF197"/>
    <mergeCell ref="CO198:DF198"/>
    <mergeCell ref="CO199:DF199"/>
    <mergeCell ref="CO200:DF200"/>
    <mergeCell ref="CO190:DF190"/>
    <mergeCell ref="CO191:DF191"/>
    <mergeCell ref="CO192:DF192"/>
    <mergeCell ref="CO193:DF193"/>
    <mergeCell ref="AI68:BB68"/>
    <mergeCell ref="AI69:BB69"/>
    <mergeCell ref="AI66:BB66"/>
    <mergeCell ref="A66:AB66"/>
    <mergeCell ref="AC42:AH42"/>
    <mergeCell ref="AC61:AH61"/>
    <mergeCell ref="AC62:AH62"/>
    <mergeCell ref="A68:AB68"/>
    <mergeCell ref="A63:AB63"/>
    <mergeCell ref="A65:AB65"/>
    <mergeCell ref="AC63:AH63"/>
    <mergeCell ref="AC54:AH54"/>
    <mergeCell ref="A43:AB43"/>
    <mergeCell ref="A50:AB50"/>
    <mergeCell ref="A70:AB70"/>
    <mergeCell ref="AC68:AH68"/>
    <mergeCell ref="AC69:AH69"/>
    <mergeCell ref="AC70:AH70"/>
    <mergeCell ref="A69:AB69"/>
    <mergeCell ref="BC69:BV69"/>
    <mergeCell ref="BC70:BV70"/>
    <mergeCell ref="BC68:BV68"/>
    <mergeCell ref="BC24:BV24"/>
    <mergeCell ref="BC28:BV28"/>
    <mergeCell ref="BC32:BV32"/>
    <mergeCell ref="BC33:BV33"/>
    <mergeCell ref="BC34:BV34"/>
    <mergeCell ref="BC66:BV66"/>
    <mergeCell ref="BC61:BV61"/>
    <mergeCell ref="AI22:BB22"/>
    <mergeCell ref="AI23:BB23"/>
    <mergeCell ref="AI42:BB42"/>
    <mergeCell ref="AI24:BB24"/>
    <mergeCell ref="AI28:BB28"/>
    <mergeCell ref="AI34:BB34"/>
    <mergeCell ref="AI38:BB38"/>
    <mergeCell ref="BW70:CN70"/>
    <mergeCell ref="CO68:DF68"/>
    <mergeCell ref="CO69:DF69"/>
    <mergeCell ref="CO180:DF180"/>
    <mergeCell ref="CO70:DF70"/>
    <mergeCell ref="CO156:DF156"/>
    <mergeCell ref="CO160:DF160"/>
    <mergeCell ref="CO152:DF152"/>
    <mergeCell ref="CO155:DF155"/>
    <mergeCell ref="CO153:DF153"/>
    <mergeCell ref="CO182:DF182"/>
    <mergeCell ref="CO144:DF144"/>
    <mergeCell ref="CO145:DF145"/>
    <mergeCell ref="CO143:DF143"/>
    <mergeCell ref="CO181:DF181"/>
    <mergeCell ref="CO154:DF154"/>
    <mergeCell ref="BW25:CN25"/>
    <mergeCell ref="BW27:CN27"/>
    <mergeCell ref="BW29:CN29"/>
    <mergeCell ref="BW34:CN34"/>
    <mergeCell ref="CO21:DF21"/>
    <mergeCell ref="CO22:DF22"/>
    <mergeCell ref="CO23:DF23"/>
    <mergeCell ref="CO42:DF42"/>
    <mergeCell ref="CO24:DF24"/>
    <mergeCell ref="CO25:DF25"/>
    <mergeCell ref="CO27:DF27"/>
    <mergeCell ref="CO29:DF29"/>
    <mergeCell ref="CO28:DF28"/>
    <mergeCell ref="CO37:DF37"/>
    <mergeCell ref="A62:AB62"/>
    <mergeCell ref="AI61:BB61"/>
    <mergeCell ref="AI62:BB62"/>
    <mergeCell ref="CO185:DF185"/>
    <mergeCell ref="CO61:DF61"/>
    <mergeCell ref="CO62:DF62"/>
    <mergeCell ref="CO184:DF184"/>
    <mergeCell ref="BW61:CN61"/>
    <mergeCell ref="BW62:CN62"/>
    <mergeCell ref="CO183:DF183"/>
    <mergeCell ref="AC180:AH180"/>
    <mergeCell ref="AC181:AH181"/>
    <mergeCell ref="AI180:BB180"/>
    <mergeCell ref="AI181:BB181"/>
    <mergeCell ref="CO169:DF169"/>
    <mergeCell ref="CO163:DF163"/>
    <mergeCell ref="CO164:DF164"/>
    <mergeCell ref="CO165:DF165"/>
    <mergeCell ref="CO166:DF166"/>
    <mergeCell ref="BC38:BV38"/>
    <mergeCell ref="BW42:CN42"/>
    <mergeCell ref="A35:AB35"/>
    <mergeCell ref="AC35:AH35"/>
    <mergeCell ref="AI35:BB35"/>
    <mergeCell ref="BC35:BV35"/>
    <mergeCell ref="BW35:CN35"/>
    <mergeCell ref="A41:AB41"/>
    <mergeCell ref="AC41:AH41"/>
    <mergeCell ref="A42:AB42"/>
    <mergeCell ref="AI169:BB169"/>
    <mergeCell ref="BC169:BV169"/>
    <mergeCell ref="CO35:DF35"/>
    <mergeCell ref="AI94:BB94"/>
    <mergeCell ref="BC94:BV94"/>
    <mergeCell ref="BW94:CN94"/>
    <mergeCell ref="CO94:DF94"/>
    <mergeCell ref="AI93:BB93"/>
    <mergeCell ref="BC93:BV93"/>
    <mergeCell ref="BC42:BV42"/>
    <mergeCell ref="A171:AB171"/>
    <mergeCell ref="AC171:AH171"/>
    <mergeCell ref="AI171:BB171"/>
    <mergeCell ref="BC171:BV171"/>
    <mergeCell ref="BW158:CN158"/>
    <mergeCell ref="CO158:DF158"/>
    <mergeCell ref="BW171:CN171"/>
    <mergeCell ref="CO171:DF171"/>
    <mergeCell ref="BW162:CN162"/>
    <mergeCell ref="BW165:CN165"/>
    <mergeCell ref="BW169:CN169"/>
    <mergeCell ref="CO167:DF167"/>
    <mergeCell ref="CO168:DF168"/>
    <mergeCell ref="CO170:DF170"/>
    <mergeCell ref="BC170:BV170"/>
    <mergeCell ref="A159:AB159"/>
    <mergeCell ref="BW170:CN170"/>
    <mergeCell ref="CO161:DF161"/>
    <mergeCell ref="CO162:DF162"/>
    <mergeCell ref="AC161:AH161"/>
    <mergeCell ref="AC162:AH162"/>
    <mergeCell ref="AI161:BB161"/>
    <mergeCell ref="A169:AB169"/>
    <mergeCell ref="AC169:AH169"/>
    <mergeCell ref="CO150:DF150"/>
    <mergeCell ref="CO151:DF151"/>
    <mergeCell ref="A170:AB170"/>
    <mergeCell ref="AC121:AH121"/>
    <mergeCell ref="AI121:BB121"/>
    <mergeCell ref="BC121:BV121"/>
    <mergeCell ref="AC122:AH122"/>
    <mergeCell ref="AI122:BB122"/>
    <mergeCell ref="BC122:BV122"/>
    <mergeCell ref="AI170:BB170"/>
    <mergeCell ref="BW159:CN159"/>
    <mergeCell ref="CO159:DF159"/>
    <mergeCell ref="CO127:DF127"/>
    <mergeCell ref="A157:AB157"/>
    <mergeCell ref="AC157:AH157"/>
    <mergeCell ref="AI157:BB157"/>
    <mergeCell ref="BC157:BV157"/>
    <mergeCell ref="BW157:CN157"/>
    <mergeCell ref="CO157:DF157"/>
    <mergeCell ref="CO140:DF140"/>
    <mergeCell ref="A158:AB158"/>
    <mergeCell ref="AC158:AH158"/>
    <mergeCell ref="BC158:BV158"/>
    <mergeCell ref="AI159:BB159"/>
    <mergeCell ref="BC159:BV159"/>
  </mergeCell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432"/>
  <sheetViews>
    <sheetView tabSelected="1" view="pageBreakPreview" zoomScale="120" zoomScaleSheetLayoutView="120" workbookViewId="0" topLeftCell="A412">
      <selection activeCell="BW428" sqref="BW428:CN428"/>
    </sheetView>
  </sheetViews>
  <sheetFormatPr defaultColWidth="9.00390625" defaultRowHeight="12.75"/>
  <cols>
    <col min="1" max="27" width="0.875" style="1" customWidth="1"/>
    <col min="28" max="28" width="25.375" style="1" customWidth="1"/>
    <col min="29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170</v>
      </c>
    </row>
    <row r="2" spans="1:110" s="3" customFormat="1" ht="25.5" customHeight="1">
      <c r="A2" s="89" t="s">
        <v>171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3" spans="1:110" ht="33" customHeight="1">
      <c r="A3" s="107" t="s">
        <v>146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 t="s">
        <v>147</v>
      </c>
      <c r="AD3" s="107"/>
      <c r="AE3" s="107"/>
      <c r="AF3" s="107"/>
      <c r="AG3" s="107"/>
      <c r="AH3" s="107"/>
      <c r="AI3" s="107" t="s">
        <v>184</v>
      </c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 t="s">
        <v>179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 t="s">
        <v>148</v>
      </c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 t="s">
        <v>149</v>
      </c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</row>
    <row r="4" spans="1:110" s="14" customFormat="1" ht="12" customHeight="1">
      <c r="A4" s="108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>
        <v>2</v>
      </c>
      <c r="AD4" s="108"/>
      <c r="AE4" s="108"/>
      <c r="AF4" s="108"/>
      <c r="AG4" s="108"/>
      <c r="AH4" s="108"/>
      <c r="AI4" s="108">
        <v>3</v>
      </c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>
        <v>4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>
        <v>5</v>
      </c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>
        <v>6</v>
      </c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</row>
    <row r="5" spans="1:110" ht="9.75" customHeight="1">
      <c r="A5" s="125" t="s">
        <v>172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04" t="s">
        <v>160</v>
      </c>
      <c r="AD5" s="104"/>
      <c r="AE5" s="104"/>
      <c r="AF5" s="104"/>
      <c r="AG5" s="104"/>
      <c r="AH5" s="104"/>
      <c r="AI5" s="104" t="s">
        <v>152</v>
      </c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9">
        <f>AZ7</f>
        <v>222874335</v>
      </c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10">
        <f>BW7</f>
        <v>13165478.54</v>
      </c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>
        <f>AZ5-BW5</f>
        <v>209708856.46</v>
      </c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</row>
    <row r="6" spans="1:110" ht="9.75" customHeight="1">
      <c r="A6" s="113" t="s">
        <v>150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</row>
    <row r="7" spans="1:110" ht="12.75" customHeight="1">
      <c r="A7" s="114" t="str">
        <f>'[2]Месячный отчет Расходы в Excel'!I3</f>
        <v> Администрация Сальского городского поселения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04" t="s">
        <v>160</v>
      </c>
      <c r="AD7" s="104"/>
      <c r="AE7" s="104"/>
      <c r="AF7" s="104"/>
      <c r="AG7" s="104"/>
      <c r="AH7" s="104"/>
      <c r="AI7" s="104" t="str">
        <f>'[2]Месячный отчет Расходы в Excel'!G3</f>
        <v>951 0000 0000000 000 000</v>
      </c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6">
        <f>AZ8+AZ128+AZ172+AZ235+AZ376+AZ401+AZ417</f>
        <v>222874335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5">
        <f>BW8+BW128+BW172+BW235+BW376+BW401+BW417</f>
        <v>13165478.54</v>
      </c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>
        <f>AZ7-BW7</f>
        <v>209708856.46</v>
      </c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</row>
    <row r="8" spans="1:110" ht="13.5" customHeight="1">
      <c r="A8" s="114" t="str">
        <f>'[2]Месячный отчет Расходы в Excel'!I4</f>
        <v> Общегосударственные вопросы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04" t="s">
        <v>160</v>
      </c>
      <c r="AD8" s="104"/>
      <c r="AE8" s="104"/>
      <c r="AF8" s="104"/>
      <c r="AG8" s="104"/>
      <c r="AH8" s="104"/>
      <c r="AI8" s="104" t="str">
        <f>'[2]Месячный отчет Расходы в Excel'!G4</f>
        <v>951 0100 0000000 000 000</v>
      </c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6">
        <f>AZ9+AZ32+AZ72+AZ86+AZ92</f>
        <v>33476151</v>
      </c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>
        <f>BW9+BW32+BW72+BW86+BW92</f>
        <v>1806602.83</v>
      </c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5">
        <f aca="true" t="shared" si="0" ref="CO8:CO84">AZ8-BW8</f>
        <v>31669548.17</v>
      </c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</row>
    <row r="9" spans="1:110" ht="23.25" customHeight="1">
      <c r="A9" s="114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04" t="s">
        <v>160</v>
      </c>
      <c r="AD9" s="104"/>
      <c r="AE9" s="104"/>
      <c r="AF9" s="104"/>
      <c r="AG9" s="104"/>
      <c r="AH9" s="104"/>
      <c r="AI9" s="104" t="str">
        <f>'[2]Месячный отчет Расходы в Excel'!G5</f>
        <v>951 0102 0000000 000 000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5">
        <f>AZ10</f>
        <v>1297300</v>
      </c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>
        <f>BW10+BW22</f>
        <v>98334.47</v>
      </c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>
        <f t="shared" si="0"/>
        <v>1198965.53</v>
      </c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</row>
    <row r="10" spans="1:110" ht="37.5" customHeight="1">
      <c r="A10" s="100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99" t="s">
        <v>160</v>
      </c>
      <c r="AD10" s="99"/>
      <c r="AE10" s="99"/>
      <c r="AF10" s="99"/>
      <c r="AG10" s="99"/>
      <c r="AH10" s="99"/>
      <c r="AI10" s="99" t="str">
        <f>'[2]Месячный отчет Расходы в Excel'!G6</f>
        <v>951 0102 0020000 000 000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7">
        <f>AZ11+AZ22</f>
        <v>1297300</v>
      </c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>
        <f>BW11</f>
        <v>98334.47</v>
      </c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>
        <f t="shared" si="0"/>
        <v>1198965.53</v>
      </c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13.5" customHeight="1">
      <c r="A11" s="100" t="str">
        <f>'[2]Месячный отчет Расходы в Excel'!I7</f>
        <v> Глава муниципального образования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99" t="s">
        <v>160</v>
      </c>
      <c r="AD11" s="99"/>
      <c r="AE11" s="99"/>
      <c r="AF11" s="99"/>
      <c r="AG11" s="99"/>
      <c r="AH11" s="99"/>
      <c r="AI11" s="99" t="str">
        <f>'[2]Месячный отчет Расходы в Excel'!G7</f>
        <v>951 0102 0020300 000 000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7">
        <f>AZ12+AZ18</f>
        <v>1280700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>
        <f>BW12+BW18</f>
        <v>98334.47</v>
      </c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>
        <f t="shared" si="0"/>
        <v>1182365.53</v>
      </c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</row>
    <row r="12" spans="1:110" ht="13.5" customHeight="1">
      <c r="A12" s="100" t="s">
        <v>359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99" t="s">
        <v>160</v>
      </c>
      <c r="AD12" s="99"/>
      <c r="AE12" s="99"/>
      <c r="AF12" s="99"/>
      <c r="AG12" s="99"/>
      <c r="AH12" s="99"/>
      <c r="AI12" s="99" t="s">
        <v>264</v>
      </c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7">
        <f>AZ13</f>
        <v>1246800</v>
      </c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>
        <f>BW13</f>
        <v>98334.47</v>
      </c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>
        <f t="shared" si="0"/>
        <v>1148465.53</v>
      </c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</row>
    <row r="13" spans="1:110" ht="11.25" customHeight="1">
      <c r="A13" s="100" t="str">
        <f>'[2]Месячный отчет Расходы в Excel'!I15</f>
        <v> Расходы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99" t="s">
        <v>160</v>
      </c>
      <c r="AD13" s="99"/>
      <c r="AE13" s="99"/>
      <c r="AF13" s="99"/>
      <c r="AG13" s="99"/>
      <c r="AH13" s="99"/>
      <c r="AI13" s="99" t="s">
        <v>265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7">
        <f>AZ14</f>
        <v>1246800</v>
      </c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>
        <f>BW14</f>
        <v>98334.47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>
        <f t="shared" si="0"/>
        <v>1148465.53</v>
      </c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</row>
    <row r="14" spans="1:110" ht="12" customHeight="1">
      <c r="A14" s="100" t="str">
        <f>'[2]Месячный отчет Расходы в Excel'!I16</f>
        <v> Оплата труда и начисления на выплаты по оплате труда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99" t="s">
        <v>160</v>
      </c>
      <c r="AD14" s="99"/>
      <c r="AE14" s="99"/>
      <c r="AF14" s="99"/>
      <c r="AG14" s="99"/>
      <c r="AH14" s="99"/>
      <c r="AI14" s="99" t="s">
        <v>266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7">
        <f>AZ15+AZ16+AZ17</f>
        <v>1246800</v>
      </c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>
        <f>BW15+BW16+BW17</f>
        <v>98334.47</v>
      </c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>
        <f t="shared" si="0"/>
        <v>1148465.53</v>
      </c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</row>
    <row r="15" spans="1:110" ht="12" customHeight="1">
      <c r="A15" s="100" t="str">
        <f>'[2]Месячный отчет Расходы в Excel'!I17</f>
        <v> Заработная плата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99" t="s">
        <v>160</v>
      </c>
      <c r="AD15" s="99"/>
      <c r="AE15" s="99"/>
      <c r="AF15" s="99"/>
      <c r="AG15" s="99"/>
      <c r="AH15" s="99"/>
      <c r="AI15" s="99" t="s">
        <v>267</v>
      </c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7">
        <v>957600</v>
      </c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>
        <v>68951.55</v>
      </c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>
        <f t="shared" si="0"/>
        <v>888648.45</v>
      </c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</row>
    <row r="16" spans="1:110" ht="12" hidden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9" t="s">
        <v>160</v>
      </c>
      <c r="AD16" s="99"/>
      <c r="AE16" s="99"/>
      <c r="AF16" s="99"/>
      <c r="AG16" s="99"/>
      <c r="AH16" s="99"/>
      <c r="AI16" s="99" t="str">
        <f>'[6]Месячный отчет Расходы в Excel'!B18</f>
        <v>951 0102 0020300 997 212</v>
      </c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7">
        <v>0</v>
      </c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>
        <v>0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>
        <f t="shared" si="0"/>
        <v>0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</row>
    <row r="17" spans="1:110" ht="12">
      <c r="A17" s="100" t="str">
        <f>'[2]Месячный отчет Расходы в Excel'!I19</f>
        <v> Начисления на выплаты по оплате труда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99" t="s">
        <v>160</v>
      </c>
      <c r="AD17" s="99"/>
      <c r="AE17" s="99"/>
      <c r="AF17" s="99"/>
      <c r="AG17" s="99"/>
      <c r="AH17" s="99"/>
      <c r="AI17" s="99" t="s">
        <v>268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7">
        <v>289200</v>
      </c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>
        <v>29382.92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>
        <f t="shared" si="0"/>
        <v>259817.08000000002</v>
      </c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</row>
    <row r="18" spans="1:110" ht="14.25" customHeight="1">
      <c r="A18" s="98" t="s">
        <v>270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9" t="s">
        <v>160</v>
      </c>
      <c r="AD18" s="99"/>
      <c r="AE18" s="99"/>
      <c r="AF18" s="99"/>
      <c r="AG18" s="99"/>
      <c r="AH18" s="99"/>
      <c r="AI18" s="99" t="s">
        <v>269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7">
        <f>AZ19</f>
        <v>33900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>
        <f>BW19</f>
        <v>0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>
        <f t="shared" si="0"/>
        <v>33900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</row>
    <row r="19" spans="1:110" ht="12">
      <c r="A19" s="98" t="str">
        <f>'[2]Месячный отчет Расходы в Excel'!I30</f>
        <v> Расходы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 t="s">
        <v>160</v>
      </c>
      <c r="AD19" s="99"/>
      <c r="AE19" s="99"/>
      <c r="AF19" s="99"/>
      <c r="AG19" s="99"/>
      <c r="AH19" s="99"/>
      <c r="AI19" s="99" t="s">
        <v>272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7">
        <f>AZ20</f>
        <v>33900</v>
      </c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>
        <f>BW20</f>
        <v>0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>
        <f t="shared" si="0"/>
        <v>33900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</row>
    <row r="20" spans="1:110" ht="12.75" customHeight="1">
      <c r="A20" s="98" t="str">
        <f>'[2]Месячный отчет Расходы в Excel'!I31</f>
        <v> Оплата труда и начисления на выплаты по оплате труда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9" t="s">
        <v>160</v>
      </c>
      <c r="AD20" s="99"/>
      <c r="AE20" s="99"/>
      <c r="AF20" s="99"/>
      <c r="AG20" s="99"/>
      <c r="AH20" s="99"/>
      <c r="AI20" s="99" t="s">
        <v>273</v>
      </c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7">
        <f>AZ21</f>
        <v>33900</v>
      </c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>
        <f>BW21</f>
        <v>0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>
        <f t="shared" si="0"/>
        <v>33900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</row>
    <row r="21" spans="1:110" ht="12">
      <c r="A21" s="98" t="str">
        <f>'[2]Месячный отчет Расходы в Excel'!I32</f>
        <v> Прочие выплаты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 t="s">
        <v>160</v>
      </c>
      <c r="AD21" s="99"/>
      <c r="AE21" s="99"/>
      <c r="AF21" s="99"/>
      <c r="AG21" s="99"/>
      <c r="AH21" s="99"/>
      <c r="AI21" s="99" t="s">
        <v>274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7">
        <v>33900</v>
      </c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>
        <v>0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>
        <f t="shared" si="0"/>
        <v>33900</v>
      </c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</row>
    <row r="22" spans="1:110" ht="12">
      <c r="A22" s="98" t="s">
        <v>275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 t="s">
        <v>160</v>
      </c>
      <c r="AD22" s="99"/>
      <c r="AE22" s="99"/>
      <c r="AF22" s="99"/>
      <c r="AG22" s="99"/>
      <c r="AH22" s="99"/>
      <c r="AI22" s="99" t="s">
        <v>190</v>
      </c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7">
        <f>AZ23+AZ27</f>
        <v>16600</v>
      </c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>
        <f>BW23+BW27</f>
        <v>0</v>
      </c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>
        <f t="shared" si="0"/>
        <v>16600</v>
      </c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</row>
    <row r="23" spans="1:110" ht="15.75" customHeight="1">
      <c r="A23" s="98" t="s">
        <v>270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 t="s">
        <v>160</v>
      </c>
      <c r="AD23" s="99"/>
      <c r="AE23" s="99"/>
      <c r="AF23" s="99"/>
      <c r="AG23" s="99"/>
      <c r="AH23" s="99"/>
      <c r="AI23" s="99" t="s">
        <v>276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7">
        <f>AZ24</f>
        <v>1000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>
        <f>BW24</f>
        <v>0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>
        <f t="shared" si="0"/>
        <v>1000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</row>
    <row r="24" spans="1:110" ht="12">
      <c r="A24" s="98" t="s">
        <v>271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9" t="s">
        <v>160</v>
      </c>
      <c r="AD24" s="99"/>
      <c r="AE24" s="99"/>
      <c r="AF24" s="99"/>
      <c r="AG24" s="99"/>
      <c r="AH24" s="99"/>
      <c r="AI24" s="99" t="s">
        <v>277</v>
      </c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7">
        <f>AZ25</f>
        <v>1000</v>
      </c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>
        <f>BW25</f>
        <v>0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>
        <f t="shared" si="0"/>
        <v>1000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</row>
    <row r="25" spans="1:110" ht="12.75" customHeight="1">
      <c r="A25" s="98" t="s">
        <v>279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 t="s">
        <v>160</v>
      </c>
      <c r="AD25" s="99"/>
      <c r="AE25" s="99"/>
      <c r="AF25" s="99"/>
      <c r="AG25" s="99"/>
      <c r="AH25" s="99"/>
      <c r="AI25" s="99" t="s">
        <v>278</v>
      </c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103">
        <f>AZ26</f>
        <v>1000</v>
      </c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>
        <f>BW26</f>
        <v>0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>
        <f t="shared" si="0"/>
        <v>1000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</row>
    <row r="26" spans="1:110" ht="12.75" customHeight="1">
      <c r="A26" s="98" t="s">
        <v>280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9" t="s">
        <v>160</v>
      </c>
      <c r="AD26" s="99"/>
      <c r="AE26" s="99"/>
      <c r="AF26" s="99"/>
      <c r="AG26" s="99"/>
      <c r="AH26" s="99"/>
      <c r="AI26" s="99" t="s">
        <v>281</v>
      </c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3">
        <v>1000</v>
      </c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>
        <v>0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>
        <f aca="true" t="shared" si="1" ref="CO26:CO31">AZ26-BW26</f>
        <v>1000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</row>
    <row r="27" spans="1:110" ht="24.75" customHeight="1">
      <c r="A27" s="98" t="s">
        <v>282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 t="s">
        <v>160</v>
      </c>
      <c r="AD27" s="99"/>
      <c r="AE27" s="99"/>
      <c r="AF27" s="99"/>
      <c r="AG27" s="99"/>
      <c r="AH27" s="99"/>
      <c r="AI27" s="99" t="s">
        <v>283</v>
      </c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7">
        <f>AZ28</f>
        <v>15600</v>
      </c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>
        <f>BW28</f>
        <v>0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>
        <f t="shared" si="1"/>
        <v>15600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</row>
    <row r="28" spans="1:110" ht="12" customHeight="1">
      <c r="A28" s="98" t="s">
        <v>271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9" t="s">
        <v>160</v>
      </c>
      <c r="AD28" s="99"/>
      <c r="AE28" s="99"/>
      <c r="AF28" s="99"/>
      <c r="AG28" s="99"/>
      <c r="AH28" s="99"/>
      <c r="AI28" s="99" t="s">
        <v>284</v>
      </c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7">
        <f>AZ29</f>
        <v>15600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>
        <f>BW29</f>
        <v>0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>
        <f t="shared" si="1"/>
        <v>15600</v>
      </c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</row>
    <row r="29" spans="1:110" ht="11.25" customHeight="1">
      <c r="A29" s="98" t="s">
        <v>212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9" t="s">
        <v>160</v>
      </c>
      <c r="AD29" s="99"/>
      <c r="AE29" s="99"/>
      <c r="AF29" s="99"/>
      <c r="AG29" s="99"/>
      <c r="AH29" s="99"/>
      <c r="AI29" s="99" t="s">
        <v>285</v>
      </c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7">
        <f>AZ30+AZ31</f>
        <v>15600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>
        <f>BW30+BW31</f>
        <v>0</v>
      </c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>
        <f t="shared" si="1"/>
        <v>15600</v>
      </c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</row>
    <row r="30" spans="1:110" ht="12" customHeight="1">
      <c r="A30" s="98" t="s">
        <v>286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9" t="s">
        <v>160</v>
      </c>
      <c r="AD30" s="99"/>
      <c r="AE30" s="99"/>
      <c r="AF30" s="99"/>
      <c r="AG30" s="99"/>
      <c r="AH30" s="99"/>
      <c r="AI30" s="99" t="s">
        <v>287</v>
      </c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7">
        <v>13500</v>
      </c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>
        <v>0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>
        <f t="shared" si="1"/>
        <v>13500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</row>
    <row r="31" spans="1:110" ht="12" customHeight="1">
      <c r="A31" s="98" t="s">
        <v>209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9" t="s">
        <v>160</v>
      </c>
      <c r="AD31" s="99"/>
      <c r="AE31" s="99"/>
      <c r="AF31" s="99"/>
      <c r="AG31" s="99"/>
      <c r="AH31" s="99"/>
      <c r="AI31" s="99" t="s">
        <v>288</v>
      </c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36">
        <v>2100</v>
      </c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97">
        <v>0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>
        <f t="shared" si="1"/>
        <v>2100</v>
      </c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</row>
    <row r="32" spans="1:110" ht="34.5" customHeight="1">
      <c r="A32" s="98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 t="s">
        <v>160</v>
      </c>
      <c r="AD32" s="99"/>
      <c r="AE32" s="99"/>
      <c r="AF32" s="99"/>
      <c r="AG32" s="99"/>
      <c r="AH32" s="99"/>
      <c r="AI32" s="99" t="str">
        <f>'[2]Месячный отчет Расходы в Excel'!G37</f>
        <v>951 0104 0000000 000 000</v>
      </c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7">
        <f>AZ33+AZ67</f>
        <v>22599800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36">
        <f>BW33+BW66</f>
        <v>1483048.1700000002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97">
        <f t="shared" si="0"/>
        <v>21116751.83</v>
      </c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</row>
    <row r="33" spans="1:110" ht="39.75" customHeight="1">
      <c r="A33" s="98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9" t="s">
        <v>160</v>
      </c>
      <c r="AD33" s="99"/>
      <c r="AE33" s="99"/>
      <c r="AF33" s="99"/>
      <c r="AG33" s="99"/>
      <c r="AH33" s="99"/>
      <c r="AI33" s="99" t="str">
        <f>'[2]Месячный отчет Расходы в Excel'!G38</f>
        <v>951 0104 0020000 000 000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7">
        <f>AZ34</f>
        <v>22599600</v>
      </c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>
        <f>BW34</f>
        <v>1483048.1700000002</v>
      </c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>
        <f t="shared" si="0"/>
        <v>21116551.83</v>
      </c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</row>
    <row r="34" spans="1:110" ht="12.75" customHeight="1">
      <c r="A34" s="98" t="str">
        <f>'[2]Месячный отчет Расходы в Excel'!I39</f>
        <v> Центральный аппарат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9" t="s">
        <v>160</v>
      </c>
      <c r="AD34" s="99"/>
      <c r="AE34" s="99"/>
      <c r="AF34" s="99"/>
      <c r="AG34" s="99"/>
      <c r="AH34" s="99"/>
      <c r="AI34" s="99" t="str">
        <f>'[2]Месячный отчет Расходы в Excel'!G39</f>
        <v>951 0104 0020400 000 000</v>
      </c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7">
        <f>AZ35+AZ43+AZ47+AZ52+AZ63</f>
        <v>22599600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>
        <f>BW35+BW43+BW47+BW52+BW63</f>
        <v>1483048.1700000002</v>
      </c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>
        <f t="shared" si="0"/>
        <v>21116551.83</v>
      </c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</row>
    <row r="35" spans="1:110" ht="13.5" customHeight="1">
      <c r="A35" s="98" t="s">
        <v>359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9" t="s">
        <v>160</v>
      </c>
      <c r="AD35" s="99"/>
      <c r="AE35" s="99"/>
      <c r="AF35" s="99"/>
      <c r="AG35" s="99"/>
      <c r="AH35" s="99"/>
      <c r="AI35" s="99" t="s">
        <v>289</v>
      </c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7">
        <f>AZ36</f>
        <v>16534100</v>
      </c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>
        <f>BW36</f>
        <v>1106809.09</v>
      </c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>
        <f t="shared" si="0"/>
        <v>15427290.91</v>
      </c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</row>
    <row r="36" spans="1:110" ht="11.25" customHeight="1">
      <c r="A36" s="98" t="str">
        <f>'[2]Месячный отчет Расходы в Excel'!I57</f>
        <v> Расходы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 t="s">
        <v>160</v>
      </c>
      <c r="AD36" s="99"/>
      <c r="AE36" s="99"/>
      <c r="AF36" s="99"/>
      <c r="AG36" s="99"/>
      <c r="AH36" s="99"/>
      <c r="AI36" s="99" t="s">
        <v>290</v>
      </c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7">
        <f>AZ37+AZ41</f>
        <v>16534100</v>
      </c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>
        <f>BW37+BW41</f>
        <v>1106809.09</v>
      </c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>
        <f t="shared" si="0"/>
        <v>15427290.91</v>
      </c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</row>
    <row r="37" spans="1:110" ht="13.5" customHeight="1">
      <c r="A37" s="98" t="str">
        <f>'[2]Месячный отчет Расходы в Excel'!I58</f>
        <v> Оплата труда и начисления на выплаты по оплате труда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9" t="s">
        <v>160</v>
      </c>
      <c r="AD37" s="99"/>
      <c r="AE37" s="99"/>
      <c r="AF37" s="99"/>
      <c r="AG37" s="99"/>
      <c r="AH37" s="99"/>
      <c r="AI37" s="99" t="s">
        <v>291</v>
      </c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7">
        <f>AZ38+AZ39+AZ40</f>
        <v>16199700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>
        <f>BW38+BW40</f>
        <v>1100948.51</v>
      </c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>
        <f t="shared" si="0"/>
        <v>15098751.49</v>
      </c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</row>
    <row r="38" spans="1:110" ht="15" customHeight="1">
      <c r="A38" s="98" t="str">
        <f>'[2]Месячный отчет Расходы в Excel'!I59</f>
        <v> Заработная плата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9" t="s">
        <v>160</v>
      </c>
      <c r="AD38" s="99"/>
      <c r="AE38" s="99"/>
      <c r="AF38" s="99"/>
      <c r="AG38" s="99"/>
      <c r="AH38" s="99"/>
      <c r="AI38" s="99" t="s">
        <v>292</v>
      </c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7">
        <v>12442200</v>
      </c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>
        <v>769148.84</v>
      </c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>
        <f t="shared" si="0"/>
        <v>11673051.16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</row>
    <row r="39" spans="1:110" ht="16.5" customHeight="1" hidden="1">
      <c r="A39" s="98" t="str">
        <f>'[2]Месячный отчет Расходы в Excel'!I60</f>
        <v> Прочие выплаты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9" t="s">
        <v>160</v>
      </c>
      <c r="AD39" s="99"/>
      <c r="AE39" s="99"/>
      <c r="AF39" s="99"/>
      <c r="AG39" s="99"/>
      <c r="AH39" s="99"/>
      <c r="AI39" s="99" t="str">
        <f>'[6]Месячный отчет Расходы в Excel'!B59</f>
        <v>951 0104 0020400 997 212</v>
      </c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7">
        <v>0</v>
      </c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>
        <v>0</v>
      </c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>
        <f t="shared" si="0"/>
        <v>0</v>
      </c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</row>
    <row r="40" spans="1:110" ht="12" customHeight="1">
      <c r="A40" s="98" t="str">
        <f>'[2]Месячный отчет Расходы в Excel'!I61</f>
        <v> Начисления на выплаты по оплате труда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9" t="s">
        <v>160</v>
      </c>
      <c r="AD40" s="99"/>
      <c r="AE40" s="99"/>
      <c r="AF40" s="99"/>
      <c r="AG40" s="99"/>
      <c r="AH40" s="99"/>
      <c r="AI40" s="99" t="s">
        <v>293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7">
        <v>3757500</v>
      </c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>
        <v>331799.67</v>
      </c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>
        <f t="shared" si="0"/>
        <v>3425700.33</v>
      </c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</row>
    <row r="41" spans="1:110" ht="12.75" customHeight="1">
      <c r="A41" s="98" t="str">
        <f>'[2]Месячный отчет Расходы в Excel'!I62</f>
        <v> Оплата работ, услуг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9" t="s">
        <v>160</v>
      </c>
      <c r="AD41" s="99"/>
      <c r="AE41" s="99"/>
      <c r="AF41" s="99"/>
      <c r="AG41" s="99"/>
      <c r="AH41" s="99"/>
      <c r="AI41" s="99" t="s">
        <v>294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7">
        <f>AZ42</f>
        <v>334400</v>
      </c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>
        <f>BW42</f>
        <v>5860.58</v>
      </c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>
        <f t="shared" si="0"/>
        <v>328539.42</v>
      </c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</row>
    <row r="42" spans="1:110" ht="11.25" customHeight="1">
      <c r="A42" s="98" t="str">
        <f>'[2]Месячный отчет Расходы в Excel'!I67</f>
        <v> Прочие работы, услуги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9" t="s">
        <v>160</v>
      </c>
      <c r="AD42" s="99"/>
      <c r="AE42" s="99"/>
      <c r="AF42" s="99"/>
      <c r="AG42" s="99"/>
      <c r="AH42" s="99"/>
      <c r="AI42" s="99" t="s">
        <v>295</v>
      </c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7">
        <v>334400</v>
      </c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>
        <v>5860.58</v>
      </c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>
        <f t="shared" si="0"/>
        <v>328539.42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</row>
    <row r="43" spans="1:110" ht="13.5" customHeight="1">
      <c r="A43" s="98" t="s">
        <v>270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9" t="s">
        <v>160</v>
      </c>
      <c r="AD43" s="99"/>
      <c r="AE43" s="99"/>
      <c r="AF43" s="99"/>
      <c r="AG43" s="99"/>
      <c r="AH43" s="99"/>
      <c r="AI43" s="99" t="s">
        <v>296</v>
      </c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7">
        <f>AZ44</f>
        <v>499300</v>
      </c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>
        <f>BW44</f>
        <v>200</v>
      </c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>
        <f>AZ43-BW43</f>
        <v>499100</v>
      </c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</row>
    <row r="44" spans="1:110" ht="12" customHeight="1">
      <c r="A44" s="98" t="s">
        <v>271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9" t="s">
        <v>160</v>
      </c>
      <c r="AD44" s="99"/>
      <c r="AE44" s="99"/>
      <c r="AF44" s="99"/>
      <c r="AG44" s="99"/>
      <c r="AH44" s="99"/>
      <c r="AI44" s="99" t="s">
        <v>297</v>
      </c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7">
        <f>AZ45</f>
        <v>499300</v>
      </c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BW45</f>
        <v>200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AZ44-BW44</f>
        <v>499100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ht="11.25" customHeight="1">
      <c r="A45" s="98" t="s">
        <v>279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9" t="s">
        <v>160</v>
      </c>
      <c r="AD45" s="99"/>
      <c r="AE45" s="99"/>
      <c r="AF45" s="99"/>
      <c r="AG45" s="99"/>
      <c r="AH45" s="99"/>
      <c r="AI45" s="99" t="s">
        <v>298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7">
        <f>AZ46</f>
        <v>499300</v>
      </c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>
        <f>BW46</f>
        <v>200</v>
      </c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>
        <f t="shared" si="0"/>
        <v>499100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ht="11.25" customHeight="1">
      <c r="A46" s="98" t="s">
        <v>280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9" t="s">
        <v>160</v>
      </c>
      <c r="AD46" s="99"/>
      <c r="AE46" s="99"/>
      <c r="AF46" s="99"/>
      <c r="AG46" s="99"/>
      <c r="AH46" s="99"/>
      <c r="AI46" s="99" t="s">
        <v>299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7">
        <v>499300</v>
      </c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>
        <v>200</v>
      </c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>
        <f t="shared" si="0"/>
        <v>499100</v>
      </c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ht="23.25" customHeight="1">
      <c r="A47" s="98" t="s">
        <v>301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 t="s">
        <v>160</v>
      </c>
      <c r="AD47" s="99"/>
      <c r="AE47" s="99"/>
      <c r="AF47" s="99"/>
      <c r="AG47" s="99"/>
      <c r="AH47" s="99"/>
      <c r="AI47" s="99" t="s">
        <v>300</v>
      </c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7">
        <f>AZ48</f>
        <v>1068500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>
        <f>BW48</f>
        <v>91918.63</v>
      </c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>
        <f t="shared" si="0"/>
        <v>976581.37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ht="12">
      <c r="A48" s="98" t="s">
        <v>271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9" t="s">
        <v>160</v>
      </c>
      <c r="AD48" s="99"/>
      <c r="AE48" s="99"/>
      <c r="AF48" s="99"/>
      <c r="AG48" s="99"/>
      <c r="AH48" s="99"/>
      <c r="AI48" s="99" t="s">
        <v>302</v>
      </c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7">
        <f>AZ49</f>
        <v>1068500</v>
      </c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>
        <f>BW49</f>
        <v>91918.63</v>
      </c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>
        <f t="shared" si="0"/>
        <v>976581.37</v>
      </c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ht="12">
      <c r="A49" s="98" t="s">
        <v>212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9" t="s">
        <v>160</v>
      </c>
      <c r="AD49" s="99"/>
      <c r="AE49" s="99"/>
      <c r="AF49" s="99"/>
      <c r="AG49" s="99"/>
      <c r="AH49" s="99"/>
      <c r="AI49" s="99" t="s">
        <v>303</v>
      </c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7">
        <f>AZ50+AZ51</f>
        <v>1068500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>
        <f>BW50+BW51</f>
        <v>91918.63</v>
      </c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>
        <f t="shared" si="0"/>
        <v>976581.37</v>
      </c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ht="12">
      <c r="A50" s="98" t="s">
        <v>304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9" t="s">
        <v>160</v>
      </c>
      <c r="AD50" s="99"/>
      <c r="AE50" s="99"/>
      <c r="AF50" s="99"/>
      <c r="AG50" s="99"/>
      <c r="AH50" s="99"/>
      <c r="AI50" s="99" t="s">
        <v>305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7">
        <v>711400</v>
      </c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>
        <v>35755.88</v>
      </c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>
        <f t="shared" si="0"/>
        <v>675644.12</v>
      </c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</row>
    <row r="51" spans="1:110" ht="12">
      <c r="A51" s="98" t="s">
        <v>209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9" t="s">
        <v>160</v>
      </c>
      <c r="AD51" s="99"/>
      <c r="AE51" s="99"/>
      <c r="AF51" s="99"/>
      <c r="AG51" s="99"/>
      <c r="AH51" s="99"/>
      <c r="AI51" s="99" t="s">
        <v>306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7">
        <v>357100</v>
      </c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>
        <v>56162.75</v>
      </c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>
        <f t="shared" si="0"/>
        <v>300937.25</v>
      </c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</row>
    <row r="52" spans="1:110" ht="25.5" customHeight="1">
      <c r="A52" s="98" t="s">
        <v>282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9" t="s">
        <v>160</v>
      </c>
      <c r="AD52" s="99"/>
      <c r="AE52" s="99"/>
      <c r="AF52" s="99"/>
      <c r="AG52" s="99"/>
      <c r="AH52" s="99"/>
      <c r="AI52" s="99" t="s">
        <v>307</v>
      </c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7">
        <f>AZ53+AZ60</f>
        <v>4071100</v>
      </c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>
        <f>BW53+BW60</f>
        <v>269212.42</v>
      </c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>
        <f t="shared" si="0"/>
        <v>3801887.58</v>
      </c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</row>
    <row r="53" spans="1:110" ht="12">
      <c r="A53" s="98" t="s">
        <v>271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9" t="s">
        <v>160</v>
      </c>
      <c r="AD53" s="99"/>
      <c r="AE53" s="99"/>
      <c r="AF53" s="99"/>
      <c r="AG53" s="99"/>
      <c r="AH53" s="99"/>
      <c r="AI53" s="99" t="s">
        <v>308</v>
      </c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7">
        <f>AZ54+AZ59</f>
        <v>2807500</v>
      </c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>
        <f>BW54+BW59</f>
        <v>200438.22</v>
      </c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>
        <f t="shared" si="0"/>
        <v>2607061.78</v>
      </c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</row>
    <row r="54" spans="1:110" ht="12" customHeight="1">
      <c r="A54" s="98" t="s">
        <v>212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9" t="s">
        <v>160</v>
      </c>
      <c r="AD54" s="99"/>
      <c r="AE54" s="99"/>
      <c r="AF54" s="99"/>
      <c r="AG54" s="99"/>
      <c r="AH54" s="99"/>
      <c r="AI54" s="99" t="s">
        <v>309</v>
      </c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7">
        <f>AZ55+AZ57+AZ56+AZ58</f>
        <v>2733100</v>
      </c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>
        <f>BW55+BW56+BW58+BW57</f>
        <v>197438.22</v>
      </c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>
        <f t="shared" si="0"/>
        <v>2535661.78</v>
      </c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</row>
    <row r="55" spans="1:110" ht="12">
      <c r="A55" s="100" t="s">
        <v>286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99" t="s">
        <v>160</v>
      </c>
      <c r="AD55" s="99"/>
      <c r="AE55" s="99"/>
      <c r="AF55" s="99"/>
      <c r="AG55" s="99"/>
      <c r="AH55" s="99"/>
      <c r="AI55" s="99" t="s">
        <v>310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7">
        <v>19200</v>
      </c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>
        <v>0</v>
      </c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>
        <f t="shared" si="0"/>
        <v>19200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</row>
    <row r="56" spans="1:110" ht="12">
      <c r="A56" s="100" t="s">
        <v>313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99" t="s">
        <v>160</v>
      </c>
      <c r="AD56" s="99"/>
      <c r="AE56" s="99"/>
      <c r="AF56" s="99"/>
      <c r="AG56" s="99"/>
      <c r="AH56" s="99"/>
      <c r="AI56" s="99" t="s">
        <v>311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36">
        <v>407600</v>
      </c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>
        <v>17920.98</v>
      </c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97">
        <f t="shared" si="0"/>
        <v>389679.02</v>
      </c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</row>
    <row r="57" spans="1:110" ht="12">
      <c r="A57" s="100" t="s">
        <v>213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99" t="s">
        <v>160</v>
      </c>
      <c r="AD57" s="99"/>
      <c r="AE57" s="99"/>
      <c r="AF57" s="99"/>
      <c r="AG57" s="99"/>
      <c r="AH57" s="99"/>
      <c r="AI57" s="99" t="s">
        <v>312</v>
      </c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7">
        <v>1064100</v>
      </c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>
        <v>77500</v>
      </c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>
        <f t="shared" si="0"/>
        <v>986600</v>
      </c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</row>
    <row r="58" spans="1:110" ht="12">
      <c r="A58" s="100" t="s">
        <v>209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99" t="s">
        <v>160</v>
      </c>
      <c r="AD58" s="99"/>
      <c r="AE58" s="99"/>
      <c r="AF58" s="99"/>
      <c r="AG58" s="99"/>
      <c r="AH58" s="99"/>
      <c r="AI58" s="99" t="s">
        <v>314</v>
      </c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7">
        <v>1242200</v>
      </c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>
        <v>102017.24</v>
      </c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>
        <f t="shared" si="0"/>
        <v>1140182.76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</row>
    <row r="59" spans="1:110" ht="12">
      <c r="A59" s="100" t="str">
        <f>'[6]Месячный отчет Расходы в Excel'!A90</f>
        <v> Расходы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99" t="s">
        <v>160</v>
      </c>
      <c r="AD59" s="99"/>
      <c r="AE59" s="99"/>
      <c r="AF59" s="99"/>
      <c r="AG59" s="99"/>
      <c r="AH59" s="99"/>
      <c r="AI59" s="99" t="s">
        <v>315</v>
      </c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7">
        <v>74400</v>
      </c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>
        <v>3000</v>
      </c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>
        <f t="shared" si="0"/>
        <v>71400</v>
      </c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</row>
    <row r="60" spans="1:110" ht="12" customHeight="1">
      <c r="A60" s="100" t="s">
        <v>214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99" t="s">
        <v>160</v>
      </c>
      <c r="AD60" s="99"/>
      <c r="AE60" s="99"/>
      <c r="AF60" s="99"/>
      <c r="AG60" s="99"/>
      <c r="AH60" s="99"/>
      <c r="AI60" s="99" t="s">
        <v>316</v>
      </c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7">
        <f>AZ61+AZ62</f>
        <v>1263600</v>
      </c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>
        <f>BW61+BW62</f>
        <v>68774.2</v>
      </c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>
        <f t="shared" si="0"/>
        <v>1194825.8</v>
      </c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</row>
    <row r="61" spans="1:110" ht="12.75" customHeight="1">
      <c r="A61" s="100" t="s">
        <v>215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99" t="s">
        <v>160</v>
      </c>
      <c r="AD61" s="99"/>
      <c r="AE61" s="99"/>
      <c r="AF61" s="99"/>
      <c r="AG61" s="99"/>
      <c r="AH61" s="99"/>
      <c r="AI61" s="99" t="s">
        <v>317</v>
      </c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7">
        <v>0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>
        <v>0</v>
      </c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>
        <f t="shared" si="0"/>
        <v>0</v>
      </c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</row>
    <row r="62" spans="1:110" ht="12" customHeight="1">
      <c r="A62" s="100" t="s">
        <v>238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99" t="s">
        <v>160</v>
      </c>
      <c r="AD62" s="99"/>
      <c r="AE62" s="99"/>
      <c r="AF62" s="99"/>
      <c r="AG62" s="99"/>
      <c r="AH62" s="99"/>
      <c r="AI62" s="99" t="s">
        <v>318</v>
      </c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7">
        <v>1263600</v>
      </c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>
        <v>68774.2</v>
      </c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>
        <f t="shared" si="0"/>
        <v>1194825.8</v>
      </c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</row>
    <row r="63" spans="1:110" ht="12">
      <c r="A63" s="100" t="s">
        <v>320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99" t="s">
        <v>160</v>
      </c>
      <c r="AD63" s="99"/>
      <c r="AE63" s="99"/>
      <c r="AF63" s="99"/>
      <c r="AG63" s="99"/>
      <c r="AH63" s="99"/>
      <c r="AI63" s="99" t="s">
        <v>319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7">
        <f>AZ64</f>
        <v>426600</v>
      </c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>
        <f>BW64</f>
        <v>14908.03</v>
      </c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>
        <f t="shared" si="0"/>
        <v>411691.97</v>
      </c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</row>
    <row r="64" spans="1:110" ht="12" customHeight="1">
      <c r="A64" s="100" t="s">
        <v>271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99" t="s">
        <v>160</v>
      </c>
      <c r="AD64" s="99"/>
      <c r="AE64" s="99"/>
      <c r="AF64" s="99"/>
      <c r="AG64" s="99"/>
      <c r="AH64" s="99"/>
      <c r="AI64" s="99" t="s">
        <v>321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7">
        <f>AZ65</f>
        <v>426600</v>
      </c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>
        <f>BW65</f>
        <v>14908.03</v>
      </c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>
        <f t="shared" si="0"/>
        <v>411691.97</v>
      </c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</row>
    <row r="65" spans="1:110" ht="12" customHeight="1">
      <c r="A65" s="100" t="s">
        <v>201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99" t="s">
        <v>160</v>
      </c>
      <c r="AD65" s="99"/>
      <c r="AE65" s="99"/>
      <c r="AF65" s="99"/>
      <c r="AG65" s="99"/>
      <c r="AH65" s="99"/>
      <c r="AI65" s="99" t="s">
        <v>322</v>
      </c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7">
        <v>426600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>
        <v>14908.03</v>
      </c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>
        <f t="shared" si="0"/>
        <v>411691.97</v>
      </c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</row>
    <row r="66" spans="1:110" ht="12" customHeight="1">
      <c r="A66" s="102" t="s">
        <v>216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9" t="s">
        <v>160</v>
      </c>
      <c r="AD66" s="99"/>
      <c r="AE66" s="99"/>
      <c r="AF66" s="99"/>
      <c r="AG66" s="99"/>
      <c r="AH66" s="99"/>
      <c r="AI66" s="99" t="s">
        <v>323</v>
      </c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7">
        <f>AZ67</f>
        <v>200</v>
      </c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>
        <f>BW67</f>
        <v>0</v>
      </c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>
        <f>AZ66-BW66</f>
        <v>200</v>
      </c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</row>
    <row r="67" spans="1:110" ht="93.75" customHeight="1">
      <c r="A67" s="98" t="s">
        <v>122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 t="s">
        <v>160</v>
      </c>
      <c r="AD67" s="99"/>
      <c r="AE67" s="99"/>
      <c r="AF67" s="99"/>
      <c r="AG67" s="99"/>
      <c r="AH67" s="99"/>
      <c r="AI67" s="99" t="s">
        <v>324</v>
      </c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7">
        <f>AZ68</f>
        <v>200</v>
      </c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>
        <f>BW68</f>
        <v>0</v>
      </c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>
        <f>AZ67-BW67</f>
        <v>200</v>
      </c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</row>
    <row r="68" spans="1:110" ht="235.5" customHeight="1">
      <c r="A68" s="98" t="s">
        <v>123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9" t="s">
        <v>160</v>
      </c>
      <c r="AD68" s="99"/>
      <c r="AE68" s="99"/>
      <c r="AF68" s="99"/>
      <c r="AG68" s="99"/>
      <c r="AH68" s="99"/>
      <c r="AI68" s="99" t="s">
        <v>325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7">
        <f>AZ69</f>
        <v>200</v>
      </c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>
        <f>BW69</f>
        <v>0</v>
      </c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>
        <f>AZ68-BW68</f>
        <v>200</v>
      </c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</row>
    <row r="69" spans="1:110" ht="24.75" customHeight="1">
      <c r="A69" s="100" t="s">
        <v>282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99" t="s">
        <v>160</v>
      </c>
      <c r="AD69" s="99"/>
      <c r="AE69" s="99"/>
      <c r="AF69" s="99"/>
      <c r="AG69" s="99"/>
      <c r="AH69" s="99"/>
      <c r="AI69" s="99" t="s">
        <v>326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7">
        <f>AZ70</f>
        <v>200</v>
      </c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>
        <f>BW70</f>
        <v>0</v>
      </c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>
        <f t="shared" si="0"/>
        <v>200</v>
      </c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</row>
    <row r="70" spans="1:110" ht="12.75" customHeight="1">
      <c r="A70" s="67" t="s">
        <v>214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99" t="s">
        <v>160</v>
      </c>
      <c r="AD70" s="99"/>
      <c r="AE70" s="99"/>
      <c r="AF70" s="99"/>
      <c r="AG70" s="99"/>
      <c r="AH70" s="99"/>
      <c r="AI70" s="99" t="s">
        <v>327</v>
      </c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103">
        <f>AZ71</f>
        <v>200</v>
      </c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>
        <f>BW71</f>
        <v>0</v>
      </c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97">
        <f t="shared" si="0"/>
        <v>200</v>
      </c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</row>
    <row r="71" spans="1:110" ht="33.75" customHeight="1">
      <c r="A71" s="30" t="s">
        <v>238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99" t="s">
        <v>160</v>
      </c>
      <c r="AD71" s="99"/>
      <c r="AE71" s="99"/>
      <c r="AF71" s="99"/>
      <c r="AG71" s="99"/>
      <c r="AH71" s="99"/>
      <c r="AI71" s="99" t="s">
        <v>328</v>
      </c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103">
        <v>200</v>
      </c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>
        <v>0</v>
      </c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97">
        <f>AZ71-BW71</f>
        <v>200</v>
      </c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</row>
    <row r="72" spans="1:110" ht="25.5" customHeight="1">
      <c r="A72" s="100" t="s">
        <v>330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99" t="s">
        <v>160</v>
      </c>
      <c r="AD72" s="99"/>
      <c r="AE72" s="99"/>
      <c r="AF72" s="99"/>
      <c r="AG72" s="99"/>
      <c r="AH72" s="99"/>
      <c r="AI72" s="99" t="s">
        <v>329</v>
      </c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103">
        <f>AZ73</f>
        <v>0</v>
      </c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35">
        <f>BW73</f>
        <v>0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97">
        <f t="shared" si="0"/>
        <v>0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</row>
    <row r="73" spans="1:110" ht="33.75" customHeight="1">
      <c r="A73" s="100" t="s">
        <v>330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99" t="s">
        <v>160</v>
      </c>
      <c r="AD73" s="99"/>
      <c r="AE73" s="99"/>
      <c r="AF73" s="99"/>
      <c r="AG73" s="99"/>
      <c r="AH73" s="99"/>
      <c r="AI73" s="99" t="s">
        <v>331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7">
        <f>AZ80+AZ74+AZ77</f>
        <v>0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36">
        <f>BW80+BW77+BW74</f>
        <v>0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97">
        <f t="shared" si="0"/>
        <v>0</v>
      </c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</row>
    <row r="74" spans="1:110" ht="14.25" customHeight="1">
      <c r="A74" s="100" t="s">
        <v>600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99" t="s">
        <v>160</v>
      </c>
      <c r="AD74" s="99"/>
      <c r="AE74" s="99"/>
      <c r="AF74" s="99"/>
      <c r="AG74" s="99"/>
      <c r="AH74" s="99"/>
      <c r="AI74" s="99" t="s">
        <v>601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7">
        <f>AZ76</f>
        <v>0</v>
      </c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>
        <f>BW76</f>
        <v>0</v>
      </c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>
        <f aca="true" t="shared" si="2" ref="CO74:CO79">AZ74-BW74</f>
        <v>0</v>
      </c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</row>
    <row r="75" spans="1:110" ht="12.75" customHeight="1">
      <c r="A75" s="100" t="s">
        <v>271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99" t="s">
        <v>160</v>
      </c>
      <c r="AD75" s="99"/>
      <c r="AE75" s="99"/>
      <c r="AF75" s="99"/>
      <c r="AG75" s="99"/>
      <c r="AH75" s="99"/>
      <c r="AI75" s="99" t="s">
        <v>602</v>
      </c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7">
        <f>AZ76</f>
        <v>0</v>
      </c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>
        <f>BW76</f>
        <v>0</v>
      </c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>
        <f t="shared" si="2"/>
        <v>0</v>
      </c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</row>
    <row r="76" spans="1:110" ht="12.75" customHeight="1">
      <c r="A76" s="100" t="s">
        <v>201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99" t="s">
        <v>160</v>
      </c>
      <c r="AD76" s="99"/>
      <c r="AE76" s="99"/>
      <c r="AF76" s="99"/>
      <c r="AG76" s="99"/>
      <c r="AH76" s="99"/>
      <c r="AI76" s="99" t="s">
        <v>603</v>
      </c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7">
        <v>0</v>
      </c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>
        <v>0</v>
      </c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>
        <f t="shared" si="2"/>
        <v>0</v>
      </c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</row>
    <row r="77" spans="1:110" ht="13.5" customHeight="1">
      <c r="A77" s="100" t="s">
        <v>600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99" t="s">
        <v>160</v>
      </c>
      <c r="AD77" s="99"/>
      <c r="AE77" s="99"/>
      <c r="AF77" s="99"/>
      <c r="AG77" s="99"/>
      <c r="AH77" s="99"/>
      <c r="AI77" s="99" t="s">
        <v>604</v>
      </c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7">
        <f>AZ79</f>
        <v>0</v>
      </c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>
        <f>BW79</f>
        <v>0</v>
      </c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>
        <f t="shared" si="2"/>
        <v>0</v>
      </c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</row>
    <row r="78" spans="1:110" ht="12" customHeight="1">
      <c r="A78" s="100" t="s">
        <v>271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99" t="s">
        <v>160</v>
      </c>
      <c r="AD78" s="99"/>
      <c r="AE78" s="99"/>
      <c r="AF78" s="99"/>
      <c r="AG78" s="99"/>
      <c r="AH78" s="99"/>
      <c r="AI78" s="99" t="s">
        <v>605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7">
        <f>AZ79</f>
        <v>0</v>
      </c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>
        <f>BW79</f>
        <v>0</v>
      </c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>
        <f t="shared" si="2"/>
        <v>0</v>
      </c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</row>
    <row r="79" spans="1:110" ht="12.75" customHeight="1">
      <c r="A79" s="100" t="s">
        <v>201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99" t="s">
        <v>160</v>
      </c>
      <c r="AD79" s="99"/>
      <c r="AE79" s="99"/>
      <c r="AF79" s="99"/>
      <c r="AG79" s="99"/>
      <c r="AH79" s="99"/>
      <c r="AI79" s="99" t="s">
        <v>606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7">
        <v>0</v>
      </c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>
        <v>0</v>
      </c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>
        <f t="shared" si="2"/>
        <v>0</v>
      </c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</row>
    <row r="80" spans="1:110" ht="37.5" customHeight="1">
      <c r="A80" s="100" t="s">
        <v>124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99" t="s">
        <v>160</v>
      </c>
      <c r="AD80" s="99"/>
      <c r="AE80" s="99"/>
      <c r="AF80" s="99"/>
      <c r="AG80" s="99"/>
      <c r="AH80" s="99"/>
      <c r="AI80" s="99" t="s">
        <v>332</v>
      </c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7">
        <f>AZ81</f>
        <v>0</v>
      </c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>
        <f>BW81</f>
        <v>0</v>
      </c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>
        <f t="shared" si="0"/>
        <v>0</v>
      </c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</row>
    <row r="81" spans="1:110" ht="21.75" customHeight="1">
      <c r="A81" s="98" t="s">
        <v>282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9" t="s">
        <v>160</v>
      </c>
      <c r="AD81" s="99"/>
      <c r="AE81" s="99"/>
      <c r="AF81" s="99"/>
      <c r="AG81" s="99"/>
      <c r="AH81" s="99"/>
      <c r="AI81" s="99" t="s">
        <v>333</v>
      </c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7">
        <f>AZ82</f>
        <v>0</v>
      </c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>
        <f>BW82</f>
        <v>0</v>
      </c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>
        <f t="shared" si="0"/>
        <v>0</v>
      </c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</row>
    <row r="82" spans="1:110" ht="12">
      <c r="A82" s="98" t="s">
        <v>271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9" t="s">
        <v>160</v>
      </c>
      <c r="AD82" s="99"/>
      <c r="AE82" s="99"/>
      <c r="AF82" s="99"/>
      <c r="AG82" s="99"/>
      <c r="AH82" s="99"/>
      <c r="AI82" s="99" t="s">
        <v>334</v>
      </c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7">
        <v>0</v>
      </c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>
        <v>0</v>
      </c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>
        <f t="shared" si="0"/>
        <v>0</v>
      </c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</row>
    <row r="83" spans="1:110" ht="12">
      <c r="A83" s="98" t="s">
        <v>212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9" t="s">
        <v>160</v>
      </c>
      <c r="AD83" s="99"/>
      <c r="AE83" s="99"/>
      <c r="AF83" s="99"/>
      <c r="AG83" s="99"/>
      <c r="AH83" s="99"/>
      <c r="AI83" s="99" t="s">
        <v>335</v>
      </c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7">
        <f>AZ84</f>
        <v>0</v>
      </c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>
        <f>BW84</f>
        <v>0</v>
      </c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>
        <f t="shared" si="0"/>
        <v>0</v>
      </c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</row>
    <row r="84" spans="1:110" ht="12">
      <c r="A84" s="98" t="s">
        <v>209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9" t="s">
        <v>160</v>
      </c>
      <c r="AD84" s="99"/>
      <c r="AE84" s="99"/>
      <c r="AF84" s="99"/>
      <c r="AG84" s="99"/>
      <c r="AH84" s="99"/>
      <c r="AI84" s="99" t="s">
        <v>336</v>
      </c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7">
        <v>0</v>
      </c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>
        <v>0</v>
      </c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>
        <f t="shared" si="0"/>
        <v>0</v>
      </c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</row>
    <row r="85" spans="1:110" s="23" customFormat="1" ht="12">
      <c r="A85" s="59" t="s">
        <v>201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34" t="s">
        <v>160</v>
      </c>
      <c r="AD85" s="34"/>
      <c r="AE85" s="34"/>
      <c r="AF85" s="34"/>
      <c r="AG85" s="34"/>
      <c r="AH85" s="34"/>
      <c r="AI85" s="34" t="s">
        <v>607</v>
      </c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6">
        <v>0</v>
      </c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>
        <v>0</v>
      </c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>
        <f>AZ85-BW85</f>
        <v>0</v>
      </c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</row>
    <row r="86" spans="1:110" ht="12">
      <c r="A86" s="98" t="s">
        <v>235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9" t="s">
        <v>160</v>
      </c>
      <c r="AD86" s="99"/>
      <c r="AE86" s="99"/>
      <c r="AF86" s="99"/>
      <c r="AG86" s="99"/>
      <c r="AH86" s="99"/>
      <c r="AI86" s="99" t="s">
        <v>337</v>
      </c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7">
        <f>AZ87</f>
        <v>3544151</v>
      </c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>
        <f>BW87</f>
        <v>0</v>
      </c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>
        <f aca="true" t="shared" si="3" ref="CO86:CO91">AZ86-BW86</f>
        <v>3544151</v>
      </c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</row>
    <row r="87" spans="1:110" ht="12">
      <c r="A87" s="98" t="s">
        <v>235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9" t="s">
        <v>160</v>
      </c>
      <c r="AD87" s="99"/>
      <c r="AE87" s="99"/>
      <c r="AF87" s="99"/>
      <c r="AG87" s="99"/>
      <c r="AH87" s="99"/>
      <c r="AI87" s="99" t="s">
        <v>338</v>
      </c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7">
        <f>AZ88</f>
        <v>3544151</v>
      </c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>
        <f>BW88</f>
        <v>0</v>
      </c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>
        <f t="shared" si="3"/>
        <v>3544151</v>
      </c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</row>
    <row r="88" spans="1:110" ht="12" customHeight="1">
      <c r="A88" s="98" t="s">
        <v>236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9" t="s">
        <v>160</v>
      </c>
      <c r="AD88" s="99"/>
      <c r="AE88" s="99"/>
      <c r="AF88" s="99"/>
      <c r="AG88" s="99"/>
      <c r="AH88" s="99"/>
      <c r="AI88" s="99" t="s">
        <v>339</v>
      </c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7">
        <f>AZ89</f>
        <v>3544151</v>
      </c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>
        <f>BW89</f>
        <v>0</v>
      </c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>
        <f t="shared" si="3"/>
        <v>3544151</v>
      </c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</row>
    <row r="89" spans="1:110" ht="11.25" customHeight="1">
      <c r="A89" s="98" t="s">
        <v>341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9" t="s">
        <v>160</v>
      </c>
      <c r="AD89" s="99"/>
      <c r="AE89" s="99"/>
      <c r="AF89" s="99"/>
      <c r="AG89" s="99"/>
      <c r="AH89" s="99"/>
      <c r="AI89" s="99" t="s">
        <v>340</v>
      </c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7">
        <f>AZ90</f>
        <v>3544151</v>
      </c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>
        <f>BW90</f>
        <v>0</v>
      </c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>
        <f t="shared" si="3"/>
        <v>3544151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</row>
    <row r="90" spans="1:110" ht="12">
      <c r="A90" s="98" t="s">
        <v>271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9" t="s">
        <v>160</v>
      </c>
      <c r="AD90" s="99"/>
      <c r="AE90" s="99"/>
      <c r="AF90" s="99"/>
      <c r="AG90" s="99"/>
      <c r="AH90" s="99"/>
      <c r="AI90" s="99" t="s">
        <v>342</v>
      </c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7">
        <f>AZ91</f>
        <v>3544151</v>
      </c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>
        <f>BW91</f>
        <v>0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>
        <f t="shared" si="3"/>
        <v>3544151</v>
      </c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</row>
    <row r="91" spans="1:110" ht="12">
      <c r="A91" s="98" t="s">
        <v>201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9" t="s">
        <v>160</v>
      </c>
      <c r="AD91" s="99"/>
      <c r="AE91" s="99"/>
      <c r="AF91" s="99"/>
      <c r="AG91" s="99"/>
      <c r="AH91" s="99"/>
      <c r="AI91" s="99" t="s">
        <v>343</v>
      </c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7">
        <v>3544151</v>
      </c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>
        <v>0</v>
      </c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>
        <f t="shared" si="3"/>
        <v>3544151</v>
      </c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</row>
    <row r="92" spans="1:110" s="27" customFormat="1" ht="12.75" customHeight="1">
      <c r="A92" s="59" t="s">
        <v>571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34" t="s">
        <v>160</v>
      </c>
      <c r="AD92" s="34"/>
      <c r="AE92" s="34"/>
      <c r="AF92" s="34"/>
      <c r="AG92" s="34"/>
      <c r="AH92" s="34"/>
      <c r="AI92" s="34" t="s">
        <v>344</v>
      </c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6">
        <f>AZ93+AZ105</f>
        <v>6034900</v>
      </c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>
        <f>BW93+BW105</f>
        <v>225220.19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>
        <f>AZ92-BW92</f>
        <v>5809679.81</v>
      </c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</row>
    <row r="93" spans="1:110" s="23" customFormat="1" ht="24" customHeight="1">
      <c r="A93" s="59" t="s">
        <v>346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34" t="s">
        <v>160</v>
      </c>
      <c r="AD93" s="34"/>
      <c r="AE93" s="34"/>
      <c r="AF93" s="34"/>
      <c r="AG93" s="34"/>
      <c r="AH93" s="34"/>
      <c r="AI93" s="34" t="s">
        <v>345</v>
      </c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6">
        <f>AZ94</f>
        <v>449200</v>
      </c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>
        <f>BW94</f>
        <v>0</v>
      </c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>
        <f aca="true" t="shared" si="4" ref="CO93:CO105">AZ93-BW93</f>
        <v>449200</v>
      </c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</row>
    <row r="94" spans="1:110" ht="13.5" customHeight="1">
      <c r="A94" s="98" t="s">
        <v>348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9" t="s">
        <v>160</v>
      </c>
      <c r="AD94" s="99"/>
      <c r="AE94" s="99"/>
      <c r="AF94" s="99"/>
      <c r="AG94" s="99"/>
      <c r="AH94" s="99"/>
      <c r="AI94" s="99" t="s">
        <v>347</v>
      </c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7">
        <f>AZ95</f>
        <v>449200</v>
      </c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>
        <f>BW95</f>
        <v>0</v>
      </c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>
        <f t="shared" si="4"/>
        <v>449200</v>
      </c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</row>
    <row r="95" spans="1:110" ht="13.5" customHeight="1">
      <c r="A95" s="98" t="s">
        <v>348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9" t="s">
        <v>160</v>
      </c>
      <c r="AD95" s="99"/>
      <c r="AE95" s="99"/>
      <c r="AF95" s="99"/>
      <c r="AG95" s="99"/>
      <c r="AH95" s="99"/>
      <c r="AI95" s="99" t="s">
        <v>349</v>
      </c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7">
        <f>AZ96+AZ102</f>
        <v>449200</v>
      </c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>
        <f>BW96+BW102</f>
        <v>0</v>
      </c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>
        <f t="shared" si="4"/>
        <v>449200</v>
      </c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</row>
    <row r="96" spans="1:110" ht="24" customHeight="1">
      <c r="A96" s="98" t="s">
        <v>282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9" t="s">
        <v>160</v>
      </c>
      <c r="AD96" s="99"/>
      <c r="AE96" s="99"/>
      <c r="AF96" s="99"/>
      <c r="AG96" s="99"/>
      <c r="AH96" s="99"/>
      <c r="AI96" s="99" t="s">
        <v>350</v>
      </c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7">
        <f>AZ97+AZ100</f>
        <v>399200</v>
      </c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>
        <f>BW97+BW100</f>
        <v>0</v>
      </c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>
        <f t="shared" si="4"/>
        <v>399200</v>
      </c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</row>
    <row r="97" spans="1:110" ht="12.75" customHeight="1">
      <c r="A97" s="98" t="s">
        <v>271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9" t="s">
        <v>160</v>
      </c>
      <c r="AD97" s="99"/>
      <c r="AE97" s="99"/>
      <c r="AF97" s="99"/>
      <c r="AG97" s="99"/>
      <c r="AH97" s="99"/>
      <c r="AI97" s="99" t="s">
        <v>351</v>
      </c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7">
        <f>AZ98</f>
        <v>82500</v>
      </c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>
        <f>BW98</f>
        <v>0</v>
      </c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>
        <f t="shared" si="4"/>
        <v>82500</v>
      </c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</row>
    <row r="98" spans="1:110" ht="12" customHeight="1">
      <c r="A98" s="98" t="s">
        <v>212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9" t="s">
        <v>160</v>
      </c>
      <c r="AD98" s="99"/>
      <c r="AE98" s="99"/>
      <c r="AF98" s="99"/>
      <c r="AG98" s="99"/>
      <c r="AH98" s="99"/>
      <c r="AI98" s="99" t="s">
        <v>352</v>
      </c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7">
        <f>AZ99</f>
        <v>82500</v>
      </c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>
        <f>BW99</f>
        <v>0</v>
      </c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>
        <f t="shared" si="4"/>
        <v>82500</v>
      </c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</row>
    <row r="99" spans="1:110" ht="12" customHeight="1">
      <c r="A99" s="98" t="s">
        <v>209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9" t="s">
        <v>160</v>
      </c>
      <c r="AD99" s="99"/>
      <c r="AE99" s="99"/>
      <c r="AF99" s="99"/>
      <c r="AG99" s="99"/>
      <c r="AH99" s="99"/>
      <c r="AI99" s="99" t="s">
        <v>353</v>
      </c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7">
        <v>82500</v>
      </c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>
        <v>0</v>
      </c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>
        <f t="shared" si="4"/>
        <v>82500</v>
      </c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</row>
    <row r="100" spans="1:110" ht="12.75" customHeight="1">
      <c r="A100" s="98" t="s">
        <v>214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9" t="s">
        <v>160</v>
      </c>
      <c r="AD100" s="99"/>
      <c r="AE100" s="99"/>
      <c r="AF100" s="99"/>
      <c r="AG100" s="99"/>
      <c r="AH100" s="99"/>
      <c r="AI100" s="99" t="s">
        <v>531</v>
      </c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7">
        <f>AZ101</f>
        <v>316700</v>
      </c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>
        <f>BW101</f>
        <v>0</v>
      </c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>
        <f>AZ100-BW100</f>
        <v>316700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</row>
    <row r="101" spans="1:110" ht="12">
      <c r="A101" s="98" t="s">
        <v>215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9" t="s">
        <v>160</v>
      </c>
      <c r="AD101" s="99"/>
      <c r="AE101" s="99"/>
      <c r="AF101" s="99"/>
      <c r="AG101" s="99"/>
      <c r="AH101" s="99"/>
      <c r="AI101" s="99" t="s">
        <v>532</v>
      </c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7">
        <v>316700</v>
      </c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>
        <v>0</v>
      </c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>
        <f>AZ101-BW101</f>
        <v>316700</v>
      </c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</row>
    <row r="102" spans="1:110" ht="12">
      <c r="A102" s="98" t="s">
        <v>357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9" t="s">
        <v>160</v>
      </c>
      <c r="AD102" s="99"/>
      <c r="AE102" s="99"/>
      <c r="AF102" s="99"/>
      <c r="AG102" s="99"/>
      <c r="AH102" s="99"/>
      <c r="AI102" s="99" t="s">
        <v>354</v>
      </c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7">
        <f>AZ103</f>
        <v>50000</v>
      </c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>
        <f>BW103</f>
        <v>0</v>
      </c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>
        <f t="shared" si="4"/>
        <v>50000</v>
      </c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</row>
    <row r="103" spans="1:110" ht="11.25" customHeight="1">
      <c r="A103" s="98" t="s">
        <v>271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9" t="s">
        <v>160</v>
      </c>
      <c r="AD103" s="99"/>
      <c r="AE103" s="99"/>
      <c r="AF103" s="99"/>
      <c r="AG103" s="99"/>
      <c r="AH103" s="99"/>
      <c r="AI103" s="99" t="s">
        <v>355</v>
      </c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7">
        <f>AZ104</f>
        <v>50000</v>
      </c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>
        <f>BW104</f>
        <v>0</v>
      </c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>
        <f t="shared" si="4"/>
        <v>50000</v>
      </c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</row>
    <row r="104" spans="1:110" ht="10.5" customHeight="1">
      <c r="A104" s="98" t="s">
        <v>201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9" t="s">
        <v>160</v>
      </c>
      <c r="AD104" s="99"/>
      <c r="AE104" s="99"/>
      <c r="AF104" s="99"/>
      <c r="AG104" s="99"/>
      <c r="AH104" s="99"/>
      <c r="AI104" s="99" t="s">
        <v>356</v>
      </c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7">
        <v>50000</v>
      </c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>
        <v>0</v>
      </c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>
        <f t="shared" si="4"/>
        <v>50000</v>
      </c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</row>
    <row r="105" spans="1:110" ht="12">
      <c r="A105" s="98" t="s">
        <v>210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9" t="s">
        <v>160</v>
      </c>
      <c r="AD105" s="99"/>
      <c r="AE105" s="99"/>
      <c r="AF105" s="99"/>
      <c r="AG105" s="99"/>
      <c r="AH105" s="99"/>
      <c r="AI105" s="99" t="s">
        <v>358</v>
      </c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7">
        <f>AZ106+AZ116+AZ121</f>
        <v>5585700</v>
      </c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>
        <f>BW106+BW116+BW121</f>
        <v>225220.19</v>
      </c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>
        <f t="shared" si="4"/>
        <v>5360479.81</v>
      </c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</row>
    <row r="106" spans="1:110" ht="37.5" customHeight="1">
      <c r="A106" s="98" t="s">
        <v>115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9" t="s">
        <v>160</v>
      </c>
      <c r="AD106" s="99"/>
      <c r="AE106" s="99"/>
      <c r="AF106" s="99"/>
      <c r="AG106" s="99"/>
      <c r="AH106" s="99"/>
      <c r="AI106" s="99" t="s">
        <v>116</v>
      </c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7">
        <f>AZ107+AZ112</f>
        <v>339000</v>
      </c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>
        <f>BW107+BW112</f>
        <v>0</v>
      </c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>
        <f>AZ106-BW106</f>
        <v>339000</v>
      </c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</row>
    <row r="107" spans="1:110" ht="12">
      <c r="A107" s="98" t="s">
        <v>359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9" t="s">
        <v>160</v>
      </c>
      <c r="AD107" s="99"/>
      <c r="AE107" s="99"/>
      <c r="AF107" s="99"/>
      <c r="AG107" s="99"/>
      <c r="AH107" s="99"/>
      <c r="AI107" s="99" t="s">
        <v>117</v>
      </c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7">
        <f>AZ108</f>
        <v>267200</v>
      </c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>
        <f>BW108</f>
        <v>0</v>
      </c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>
        <f>AZ107-BW107</f>
        <v>267200</v>
      </c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</row>
    <row r="108" spans="1:110" ht="12">
      <c r="A108" s="98" t="s">
        <v>271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9" t="s">
        <v>160</v>
      </c>
      <c r="AD108" s="99"/>
      <c r="AE108" s="99"/>
      <c r="AF108" s="99"/>
      <c r="AG108" s="99"/>
      <c r="AH108" s="99"/>
      <c r="AI108" s="99" t="s">
        <v>118</v>
      </c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7">
        <f>AZ109</f>
        <v>267200</v>
      </c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>
        <f>BW109</f>
        <v>0</v>
      </c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>
        <f>AZ108-BW108</f>
        <v>267200</v>
      </c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</row>
    <row r="109" spans="1:110" ht="12">
      <c r="A109" s="98" t="s">
        <v>279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9" t="s">
        <v>160</v>
      </c>
      <c r="AD109" s="99"/>
      <c r="AE109" s="99"/>
      <c r="AF109" s="99"/>
      <c r="AG109" s="99"/>
      <c r="AH109" s="99"/>
      <c r="AI109" s="99" t="s">
        <v>119</v>
      </c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7">
        <f>AZ110+AZ111</f>
        <v>267200</v>
      </c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>
        <f>BW110+BW111</f>
        <v>0</v>
      </c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>
        <f aca="true" t="shared" si="5" ref="CO109:CO114">AZ109-BW109</f>
        <v>267200</v>
      </c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</row>
    <row r="110" spans="1:110" ht="12">
      <c r="A110" s="98" t="s">
        <v>360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9" t="s">
        <v>160</v>
      </c>
      <c r="AD110" s="99"/>
      <c r="AE110" s="99"/>
      <c r="AF110" s="99"/>
      <c r="AG110" s="99"/>
      <c r="AH110" s="99"/>
      <c r="AI110" s="99" t="s">
        <v>120</v>
      </c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7">
        <v>205000</v>
      </c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>
        <v>0</v>
      </c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>
        <f t="shared" si="5"/>
        <v>205000</v>
      </c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</row>
    <row r="111" spans="1:110" ht="12">
      <c r="A111" s="98" t="s">
        <v>361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9" t="s">
        <v>160</v>
      </c>
      <c r="AD111" s="99"/>
      <c r="AE111" s="99"/>
      <c r="AF111" s="99"/>
      <c r="AG111" s="99"/>
      <c r="AH111" s="99"/>
      <c r="AI111" s="99" t="s">
        <v>121</v>
      </c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7">
        <v>62200</v>
      </c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>
        <v>0</v>
      </c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>
        <f t="shared" si="5"/>
        <v>62200</v>
      </c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</row>
    <row r="112" spans="1:110" ht="24" customHeight="1">
      <c r="A112" s="98" t="s">
        <v>282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9" t="s">
        <v>160</v>
      </c>
      <c r="AD112" s="99"/>
      <c r="AE112" s="99"/>
      <c r="AF112" s="99"/>
      <c r="AG112" s="99"/>
      <c r="AH112" s="99"/>
      <c r="AI112" s="99" t="s">
        <v>362</v>
      </c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7">
        <f>AZ113</f>
        <v>71800</v>
      </c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>
        <f>BW113</f>
        <v>0</v>
      </c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>
        <f t="shared" si="5"/>
        <v>71800</v>
      </c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</row>
    <row r="113" spans="1:110" ht="14.25" customHeight="1">
      <c r="A113" s="98" t="s">
        <v>271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9" t="s">
        <v>160</v>
      </c>
      <c r="AD113" s="99"/>
      <c r="AE113" s="99"/>
      <c r="AF113" s="99"/>
      <c r="AG113" s="99"/>
      <c r="AH113" s="99"/>
      <c r="AI113" s="99" t="s">
        <v>363</v>
      </c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7">
        <f>AZ114</f>
        <v>71800</v>
      </c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>
        <f>BW114</f>
        <v>0</v>
      </c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>
        <f t="shared" si="5"/>
        <v>71800</v>
      </c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</row>
    <row r="114" spans="1:110" ht="11.25" customHeight="1">
      <c r="A114" s="98" t="s">
        <v>212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9" t="s">
        <v>160</v>
      </c>
      <c r="AD114" s="99"/>
      <c r="AE114" s="99"/>
      <c r="AF114" s="99"/>
      <c r="AG114" s="99"/>
      <c r="AH114" s="99"/>
      <c r="AI114" s="99" t="s">
        <v>364</v>
      </c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7">
        <f>AZ115</f>
        <v>71800</v>
      </c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>
        <f>BW115</f>
        <v>0</v>
      </c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>
        <f t="shared" si="5"/>
        <v>71800</v>
      </c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</row>
    <row r="115" spans="1:110" ht="11.25" customHeight="1">
      <c r="A115" s="98" t="s">
        <v>209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9" t="s">
        <v>160</v>
      </c>
      <c r="AD115" s="99"/>
      <c r="AE115" s="99"/>
      <c r="AF115" s="99"/>
      <c r="AG115" s="99"/>
      <c r="AH115" s="99"/>
      <c r="AI115" s="99" t="s">
        <v>365</v>
      </c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7">
        <v>71800</v>
      </c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>
        <v>0</v>
      </c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>
        <f>AZ115-BW115</f>
        <v>71800</v>
      </c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</row>
    <row r="116" spans="1:110" ht="56.25" customHeight="1">
      <c r="A116" s="98" t="s">
        <v>670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9" t="s">
        <v>160</v>
      </c>
      <c r="AD116" s="99"/>
      <c r="AE116" s="99"/>
      <c r="AF116" s="99"/>
      <c r="AG116" s="99"/>
      <c r="AH116" s="99"/>
      <c r="AI116" s="99" t="s">
        <v>671</v>
      </c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7">
        <f>AZ117</f>
        <v>2246700</v>
      </c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>
        <f>BW117</f>
        <v>225220.19</v>
      </c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>
        <f aca="true" t="shared" si="6" ref="CO116:CO125">AZ116-BW116</f>
        <v>2021479.81</v>
      </c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</row>
    <row r="117" spans="1:110" ht="26.25" customHeight="1">
      <c r="A117" s="98" t="s">
        <v>282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9" t="s">
        <v>160</v>
      </c>
      <c r="AD117" s="99"/>
      <c r="AE117" s="99"/>
      <c r="AF117" s="99"/>
      <c r="AG117" s="99"/>
      <c r="AH117" s="99"/>
      <c r="AI117" s="99" t="s">
        <v>672</v>
      </c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7">
        <f>AZ118</f>
        <v>2246700</v>
      </c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>
        <f>BW118</f>
        <v>225220.19</v>
      </c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>
        <f t="shared" si="6"/>
        <v>2021479.81</v>
      </c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</row>
    <row r="118" spans="1:110" ht="11.25" customHeight="1">
      <c r="A118" s="98" t="s">
        <v>271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9" t="s">
        <v>160</v>
      </c>
      <c r="AD118" s="99"/>
      <c r="AE118" s="99"/>
      <c r="AF118" s="99"/>
      <c r="AG118" s="99"/>
      <c r="AH118" s="99"/>
      <c r="AI118" s="99" t="s">
        <v>674</v>
      </c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7">
        <f>AZ119</f>
        <v>2246700</v>
      </c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>
        <f>BW119</f>
        <v>225220.19</v>
      </c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>
        <f t="shared" si="6"/>
        <v>2021479.81</v>
      </c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</row>
    <row r="119" spans="1:110" ht="11.25" customHeight="1">
      <c r="A119" s="98" t="s">
        <v>212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9" t="s">
        <v>160</v>
      </c>
      <c r="AD119" s="99"/>
      <c r="AE119" s="99"/>
      <c r="AF119" s="99"/>
      <c r="AG119" s="99"/>
      <c r="AH119" s="99"/>
      <c r="AI119" s="99" t="s">
        <v>675</v>
      </c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7">
        <f>AZ120</f>
        <v>2246700</v>
      </c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>
        <f>BW120</f>
        <v>225220.19</v>
      </c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>
        <f t="shared" si="6"/>
        <v>2021479.81</v>
      </c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</row>
    <row r="120" spans="1:110" ht="11.25" customHeight="1">
      <c r="A120" s="98" t="s">
        <v>209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9" t="s">
        <v>160</v>
      </c>
      <c r="AD120" s="99"/>
      <c r="AE120" s="99"/>
      <c r="AF120" s="99"/>
      <c r="AG120" s="99"/>
      <c r="AH120" s="99"/>
      <c r="AI120" s="99" t="s">
        <v>676</v>
      </c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7">
        <v>2246700</v>
      </c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>
        <v>225220.19</v>
      </c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>
        <f t="shared" si="6"/>
        <v>2021479.81</v>
      </c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</row>
    <row r="121" spans="1:110" ht="27.75" customHeight="1">
      <c r="A121" s="98" t="s">
        <v>673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9" t="s">
        <v>160</v>
      </c>
      <c r="AD121" s="99"/>
      <c r="AE121" s="99"/>
      <c r="AF121" s="99"/>
      <c r="AG121" s="99"/>
      <c r="AH121" s="99"/>
      <c r="AI121" s="99" t="s">
        <v>677</v>
      </c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7">
        <f>AZ122</f>
        <v>3000000</v>
      </c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>
        <f>BW122</f>
        <v>0</v>
      </c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>
        <f t="shared" si="6"/>
        <v>3000000</v>
      </c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</row>
    <row r="122" spans="1:110" ht="27" customHeight="1">
      <c r="A122" s="98" t="s">
        <v>282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9" t="s">
        <v>160</v>
      </c>
      <c r="AD122" s="99"/>
      <c r="AE122" s="99"/>
      <c r="AF122" s="99"/>
      <c r="AG122" s="99"/>
      <c r="AH122" s="99"/>
      <c r="AI122" s="99" t="s">
        <v>678</v>
      </c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7">
        <f>AZ123+AZ126</f>
        <v>3000000</v>
      </c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>
        <f>BW123+BW126</f>
        <v>0</v>
      </c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>
        <f t="shared" si="6"/>
        <v>3000000</v>
      </c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</row>
    <row r="123" spans="1:110" ht="11.25" customHeight="1">
      <c r="A123" s="98" t="s">
        <v>271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9" t="s">
        <v>160</v>
      </c>
      <c r="AD123" s="99"/>
      <c r="AE123" s="99"/>
      <c r="AF123" s="99"/>
      <c r="AG123" s="99"/>
      <c r="AH123" s="99"/>
      <c r="AI123" s="99" t="s">
        <v>679</v>
      </c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7">
        <f>AZ124</f>
        <v>1500000</v>
      </c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>
        <f>BW124</f>
        <v>0</v>
      </c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>
        <f t="shared" si="6"/>
        <v>1500000</v>
      </c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:110" ht="11.25" customHeight="1">
      <c r="A124" s="98" t="s">
        <v>212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9" t="s">
        <v>160</v>
      </c>
      <c r="AD124" s="99"/>
      <c r="AE124" s="99"/>
      <c r="AF124" s="99"/>
      <c r="AG124" s="99"/>
      <c r="AH124" s="99"/>
      <c r="AI124" s="99" t="s">
        <v>680</v>
      </c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7">
        <f>AZ125</f>
        <v>1500000</v>
      </c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>
        <f>BW125</f>
        <v>0</v>
      </c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>
        <f>AZ124-BW124</f>
        <v>1500000</v>
      </c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</row>
    <row r="125" spans="1:110" ht="11.25" customHeight="1">
      <c r="A125" s="98" t="s">
        <v>209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9" t="s">
        <v>160</v>
      </c>
      <c r="AD125" s="99"/>
      <c r="AE125" s="99"/>
      <c r="AF125" s="99"/>
      <c r="AG125" s="99"/>
      <c r="AH125" s="99"/>
      <c r="AI125" s="99" t="s">
        <v>681</v>
      </c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7">
        <v>1500000</v>
      </c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>
        <v>0</v>
      </c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>
        <f t="shared" si="6"/>
        <v>1500000</v>
      </c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</row>
    <row r="126" spans="1:110" ht="12">
      <c r="A126" s="98" t="s">
        <v>214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9" t="s">
        <v>160</v>
      </c>
      <c r="AD126" s="99"/>
      <c r="AE126" s="99"/>
      <c r="AF126" s="99"/>
      <c r="AG126" s="99"/>
      <c r="AH126" s="99"/>
      <c r="AI126" s="99" t="s">
        <v>682</v>
      </c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7">
        <f>AZ127</f>
        <v>1500000</v>
      </c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>
        <f>BW127</f>
        <v>0</v>
      </c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>
        <f>AZ126-BW126</f>
        <v>1500000</v>
      </c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</row>
    <row r="127" spans="1:110" ht="12">
      <c r="A127" s="98" t="s">
        <v>215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9" t="s">
        <v>160</v>
      </c>
      <c r="AD127" s="99"/>
      <c r="AE127" s="99"/>
      <c r="AF127" s="99"/>
      <c r="AG127" s="99"/>
      <c r="AH127" s="99"/>
      <c r="AI127" s="99" t="s">
        <v>683</v>
      </c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7">
        <v>1500000</v>
      </c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>
        <v>0</v>
      </c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>
        <f>AZ127-BW127</f>
        <v>1500000</v>
      </c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</row>
    <row r="128" spans="1:110" ht="21.75" customHeight="1">
      <c r="A128" s="98" t="str">
        <f>'[2]Месячный отчет Расходы в Excel'!I147</f>
        <v> Национальная безопасность и правоохранительная деятельность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9" t="s">
        <v>160</v>
      </c>
      <c r="AD128" s="99"/>
      <c r="AE128" s="99"/>
      <c r="AF128" s="99"/>
      <c r="AG128" s="99"/>
      <c r="AH128" s="99"/>
      <c r="AI128" s="99" t="str">
        <f>'[2]Месячный отчет Расходы в Excel'!G147</f>
        <v>951 0300 0000000 000 000</v>
      </c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36">
        <f>AZ129</f>
        <v>5234400</v>
      </c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>
        <f>BW129</f>
        <v>260000</v>
      </c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97">
        <f aca="true" t="shared" si="7" ref="CO128:CO134">AZ128-BW128</f>
        <v>4974400</v>
      </c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</row>
    <row r="129" spans="1:110" ht="24.75" customHeight="1">
      <c r="A129" s="98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9" t="s">
        <v>160</v>
      </c>
      <c r="AD129" s="99"/>
      <c r="AE129" s="99"/>
      <c r="AF129" s="99"/>
      <c r="AG129" s="99"/>
      <c r="AH129" s="99"/>
      <c r="AI129" s="99" t="str">
        <f>'[2]Месячный отчет Расходы в Excel'!G148</f>
        <v>951 0309 0000000 000 000</v>
      </c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7">
        <f>AZ130</f>
        <v>5234400</v>
      </c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>
        <f>BW130</f>
        <v>260000</v>
      </c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>
        <f t="shared" si="7"/>
        <v>4974400</v>
      </c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</row>
    <row r="130" spans="1:110" ht="12">
      <c r="A130" s="98" t="s">
        <v>366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9" t="s">
        <v>160</v>
      </c>
      <c r="AD130" s="99"/>
      <c r="AE130" s="99"/>
      <c r="AF130" s="99"/>
      <c r="AG130" s="99"/>
      <c r="AH130" s="99"/>
      <c r="AI130" s="99" t="s">
        <v>367</v>
      </c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7">
        <f>AZ131+AZ148</f>
        <v>5234400</v>
      </c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>
        <f>BW131+BW148</f>
        <v>260000</v>
      </c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>
        <f t="shared" si="7"/>
        <v>4974400</v>
      </c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</row>
    <row r="131" spans="1:110" ht="46.5" customHeight="1">
      <c r="A131" s="98" t="s">
        <v>125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9" t="s">
        <v>160</v>
      </c>
      <c r="AD131" s="99"/>
      <c r="AE131" s="99"/>
      <c r="AF131" s="99"/>
      <c r="AG131" s="99"/>
      <c r="AH131" s="99"/>
      <c r="AI131" s="99" t="s">
        <v>368</v>
      </c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7">
        <f>AZ132+AZ140+AZ144</f>
        <v>0</v>
      </c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>
        <f>BW132+BW140+BW144</f>
        <v>0</v>
      </c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>
        <f t="shared" si="7"/>
        <v>0</v>
      </c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</row>
    <row r="132" spans="1:110" ht="23.25" customHeight="1">
      <c r="A132" s="98" t="s">
        <v>282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9" t="s">
        <v>160</v>
      </c>
      <c r="AD132" s="99"/>
      <c r="AE132" s="99"/>
      <c r="AF132" s="99"/>
      <c r="AG132" s="99"/>
      <c r="AH132" s="99"/>
      <c r="AI132" s="99" t="s">
        <v>369</v>
      </c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36">
        <f>AZ133+AZ137</f>
        <v>0</v>
      </c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97">
        <f>BW133+BW137</f>
        <v>0</v>
      </c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>
        <f t="shared" si="7"/>
        <v>0</v>
      </c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</row>
    <row r="133" spans="1:110" ht="12.75" customHeight="1">
      <c r="A133" s="98" t="s">
        <v>271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9" t="s">
        <v>160</v>
      </c>
      <c r="AD133" s="99"/>
      <c r="AE133" s="99"/>
      <c r="AF133" s="99"/>
      <c r="AG133" s="99"/>
      <c r="AH133" s="99"/>
      <c r="AI133" s="99" t="s">
        <v>370</v>
      </c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7">
        <f>AZ134</f>
        <v>0</v>
      </c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>
        <f>BW134</f>
        <v>0</v>
      </c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>
        <f t="shared" si="7"/>
        <v>0</v>
      </c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</row>
    <row r="134" spans="1:110" s="23" customFormat="1" ht="12.75" customHeight="1">
      <c r="A134" s="59" t="s">
        <v>212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34" t="s">
        <v>160</v>
      </c>
      <c r="AD134" s="34"/>
      <c r="AE134" s="34"/>
      <c r="AF134" s="34"/>
      <c r="AG134" s="34"/>
      <c r="AH134" s="34"/>
      <c r="AI134" s="34" t="s">
        <v>371</v>
      </c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6">
        <f>AZ135+AZ136</f>
        <v>0</v>
      </c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>
        <f>BW135+BW136</f>
        <v>0</v>
      </c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>
        <f t="shared" si="7"/>
        <v>0</v>
      </c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</row>
    <row r="135" spans="1:110" ht="12">
      <c r="A135" s="98" t="s">
        <v>213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9" t="s">
        <v>160</v>
      </c>
      <c r="AD135" s="99"/>
      <c r="AE135" s="99"/>
      <c r="AF135" s="99"/>
      <c r="AG135" s="99"/>
      <c r="AH135" s="99"/>
      <c r="AI135" s="99" t="s">
        <v>372</v>
      </c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7">
        <v>0</v>
      </c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>
        <v>0</v>
      </c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>
        <f aca="true" t="shared" si="8" ref="CO135:CO143">AZ135-BW135</f>
        <v>0</v>
      </c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</row>
    <row r="136" spans="1:110" ht="12" customHeight="1">
      <c r="A136" s="98" t="s">
        <v>209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9" t="s">
        <v>160</v>
      </c>
      <c r="AD136" s="99"/>
      <c r="AE136" s="99"/>
      <c r="AF136" s="99"/>
      <c r="AG136" s="99"/>
      <c r="AH136" s="99"/>
      <c r="AI136" s="99" t="s">
        <v>373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7">
        <v>0</v>
      </c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>
        <v>0</v>
      </c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>
        <f t="shared" si="8"/>
        <v>0</v>
      </c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</row>
    <row r="137" spans="1:110" ht="12">
      <c r="A137" s="98" t="s">
        <v>214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9" t="s">
        <v>160</v>
      </c>
      <c r="AD137" s="99"/>
      <c r="AE137" s="99"/>
      <c r="AF137" s="99"/>
      <c r="AG137" s="99"/>
      <c r="AH137" s="99"/>
      <c r="AI137" s="99" t="s">
        <v>374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7">
        <f>AZ138+AZ139</f>
        <v>0</v>
      </c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>
        <f>BW138+BW139</f>
        <v>0</v>
      </c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>
        <f t="shared" si="8"/>
        <v>0</v>
      </c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</row>
    <row r="138" spans="1:110" ht="12">
      <c r="A138" s="98" t="s">
        <v>215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9" t="s">
        <v>160</v>
      </c>
      <c r="AD138" s="99"/>
      <c r="AE138" s="99"/>
      <c r="AF138" s="99"/>
      <c r="AG138" s="99"/>
      <c r="AH138" s="99"/>
      <c r="AI138" s="99" t="s">
        <v>375</v>
      </c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7">
        <v>0</v>
      </c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>
        <v>0</v>
      </c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>
        <f t="shared" si="8"/>
        <v>0</v>
      </c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</row>
    <row r="139" spans="1:110" ht="12">
      <c r="A139" s="98" t="s">
        <v>238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9" t="s">
        <v>160</v>
      </c>
      <c r="AD139" s="99"/>
      <c r="AE139" s="99"/>
      <c r="AF139" s="99"/>
      <c r="AG139" s="99"/>
      <c r="AH139" s="99"/>
      <c r="AI139" s="99" t="s">
        <v>616</v>
      </c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7">
        <v>0</v>
      </c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>
        <v>0</v>
      </c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>
        <f>AZ139-BW139</f>
        <v>0</v>
      </c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</row>
    <row r="140" spans="1:110" ht="12">
      <c r="A140" s="98" t="s">
        <v>217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9" t="s">
        <v>160</v>
      </c>
      <c r="AD140" s="99"/>
      <c r="AE140" s="99"/>
      <c r="AF140" s="99"/>
      <c r="AG140" s="99"/>
      <c r="AH140" s="99"/>
      <c r="AI140" s="99" t="s">
        <v>376</v>
      </c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7">
        <f>AZ141</f>
        <v>0</v>
      </c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>
        <f>BW141</f>
        <v>0</v>
      </c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>
        <f t="shared" si="8"/>
        <v>0</v>
      </c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</row>
    <row r="141" spans="1:110" ht="12">
      <c r="A141" s="98" t="s">
        <v>271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9" t="s">
        <v>160</v>
      </c>
      <c r="AD141" s="99"/>
      <c r="AE141" s="99"/>
      <c r="AF141" s="99"/>
      <c r="AG141" s="99"/>
      <c r="AH141" s="99"/>
      <c r="AI141" s="99" t="s">
        <v>377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7">
        <f>AZ142</f>
        <v>0</v>
      </c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>
        <f>BW142</f>
        <v>0</v>
      </c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>
        <f t="shared" si="8"/>
        <v>0</v>
      </c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</row>
    <row r="142" spans="1:110" ht="12">
      <c r="A142" s="98" t="s">
        <v>239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9" t="s">
        <v>160</v>
      </c>
      <c r="AD142" s="99"/>
      <c r="AE142" s="99"/>
      <c r="AF142" s="99"/>
      <c r="AG142" s="99"/>
      <c r="AH142" s="99"/>
      <c r="AI142" s="99" t="s">
        <v>378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7">
        <f>AZ143</f>
        <v>0</v>
      </c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>
        <f>BW143</f>
        <v>0</v>
      </c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>
        <f t="shared" si="8"/>
        <v>0</v>
      </c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</row>
    <row r="143" spans="1:110" ht="12">
      <c r="A143" s="98" t="s">
        <v>380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9" t="s">
        <v>160</v>
      </c>
      <c r="AD143" s="99"/>
      <c r="AE143" s="99"/>
      <c r="AF143" s="99"/>
      <c r="AG143" s="99"/>
      <c r="AH143" s="99"/>
      <c r="AI143" s="99" t="s">
        <v>379</v>
      </c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7">
        <v>0</v>
      </c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>
        <v>0</v>
      </c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>
        <f t="shared" si="8"/>
        <v>0</v>
      </c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</row>
    <row r="144" spans="1:110" ht="36" customHeight="1">
      <c r="A144" s="98" t="s">
        <v>637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9" t="s">
        <v>160</v>
      </c>
      <c r="AD144" s="99"/>
      <c r="AE144" s="99"/>
      <c r="AF144" s="99"/>
      <c r="AG144" s="99"/>
      <c r="AH144" s="99"/>
      <c r="AI144" s="99" t="s">
        <v>638</v>
      </c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7">
        <f>AZ145</f>
        <v>0</v>
      </c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>
        <f>BW145</f>
        <v>0</v>
      </c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>
        <f>AZ144-BW144</f>
        <v>0</v>
      </c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</row>
    <row r="145" spans="1:110" ht="12">
      <c r="A145" s="98" t="s">
        <v>271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9" t="s">
        <v>160</v>
      </c>
      <c r="AD145" s="99"/>
      <c r="AE145" s="99"/>
      <c r="AF145" s="99"/>
      <c r="AG145" s="99"/>
      <c r="AH145" s="99"/>
      <c r="AI145" s="99" t="s">
        <v>639</v>
      </c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7">
        <f>AZ146</f>
        <v>0</v>
      </c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>
        <f>BW146</f>
        <v>0</v>
      </c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>
        <f>AZ145-BW145</f>
        <v>0</v>
      </c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</row>
    <row r="146" spans="1:110" ht="12">
      <c r="A146" s="98" t="s">
        <v>237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9" t="s">
        <v>160</v>
      </c>
      <c r="AD146" s="99"/>
      <c r="AE146" s="99"/>
      <c r="AF146" s="99"/>
      <c r="AG146" s="99"/>
      <c r="AH146" s="99"/>
      <c r="AI146" s="99" t="s">
        <v>640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7">
        <f>AZ147</f>
        <v>0</v>
      </c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>
        <f>BW147</f>
        <v>0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>
        <f>AZ146-BW146</f>
        <v>0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</row>
    <row r="147" spans="1:110" ht="25.5" customHeight="1">
      <c r="A147" s="98" t="s">
        <v>408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9" t="s">
        <v>160</v>
      </c>
      <c r="AD147" s="99"/>
      <c r="AE147" s="99"/>
      <c r="AF147" s="99"/>
      <c r="AG147" s="99"/>
      <c r="AH147" s="99"/>
      <c r="AI147" s="99" t="s">
        <v>641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7">
        <v>0</v>
      </c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>
        <v>0</v>
      </c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>
        <f>AZ147-BW147</f>
        <v>0</v>
      </c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</row>
    <row r="148" spans="1:110" ht="51" customHeight="1">
      <c r="A148" s="98" t="s">
        <v>130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9" t="s">
        <v>160</v>
      </c>
      <c r="AD148" s="99"/>
      <c r="AE148" s="99"/>
      <c r="AF148" s="99"/>
      <c r="AG148" s="99"/>
      <c r="AH148" s="99"/>
      <c r="AI148" s="99" t="s">
        <v>466</v>
      </c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7">
        <f>AZ149+AZ157+AZ167</f>
        <v>5234400</v>
      </c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>
        <f>BW149+BW157+BW167</f>
        <v>260000</v>
      </c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>
        <f>AZ148-BW148</f>
        <v>4974400</v>
      </c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</row>
    <row r="149" spans="1:110" ht="12">
      <c r="A149" s="98" t="s">
        <v>684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9" t="s">
        <v>160</v>
      </c>
      <c r="AD149" s="99"/>
      <c r="AE149" s="99"/>
      <c r="AF149" s="99"/>
      <c r="AG149" s="99"/>
      <c r="AH149" s="99"/>
      <c r="AI149" s="99" t="s">
        <v>685</v>
      </c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7">
        <f>AZ150</f>
        <v>811300</v>
      </c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>
        <f>BW150</f>
        <v>0</v>
      </c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>
        <f aca="true" t="shared" si="9" ref="CO149:CO154">AZ149-BW149</f>
        <v>811300</v>
      </c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</row>
    <row r="150" spans="1:110" ht="23.25" customHeight="1">
      <c r="A150" s="98" t="s">
        <v>282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9" t="s">
        <v>160</v>
      </c>
      <c r="AD150" s="99"/>
      <c r="AE150" s="99"/>
      <c r="AF150" s="99"/>
      <c r="AG150" s="99"/>
      <c r="AH150" s="99"/>
      <c r="AI150" s="99" t="s">
        <v>686</v>
      </c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7">
        <f>AZ151+AZ155</f>
        <v>811300</v>
      </c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>
        <f>BW151+BW155</f>
        <v>0</v>
      </c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>
        <f t="shared" si="9"/>
        <v>811300</v>
      </c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</row>
    <row r="151" spans="1:110" ht="13.5" customHeight="1">
      <c r="A151" s="98" t="s">
        <v>271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9" t="s">
        <v>160</v>
      </c>
      <c r="AD151" s="99"/>
      <c r="AE151" s="99"/>
      <c r="AF151" s="99"/>
      <c r="AG151" s="99"/>
      <c r="AH151" s="99"/>
      <c r="AI151" s="99" t="s">
        <v>687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7">
        <f>AZ152</f>
        <v>720100</v>
      </c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>
        <f>BW152</f>
        <v>0</v>
      </c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>
        <f t="shared" si="9"/>
        <v>720100</v>
      </c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</row>
    <row r="152" spans="1:110" ht="12.75" customHeight="1">
      <c r="A152" s="98" t="s">
        <v>212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9" t="s">
        <v>160</v>
      </c>
      <c r="AD152" s="99"/>
      <c r="AE152" s="99"/>
      <c r="AF152" s="99"/>
      <c r="AG152" s="99"/>
      <c r="AH152" s="99"/>
      <c r="AI152" s="99" t="s">
        <v>688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7">
        <f>AZ153+AZ154</f>
        <v>720100</v>
      </c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>
        <f>BW153</f>
        <v>0</v>
      </c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>
        <f t="shared" si="9"/>
        <v>720100</v>
      </c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</row>
    <row r="153" spans="1:110" ht="12">
      <c r="A153" s="98" t="s">
        <v>213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9" t="s">
        <v>160</v>
      </c>
      <c r="AD153" s="99"/>
      <c r="AE153" s="99"/>
      <c r="AF153" s="99"/>
      <c r="AG153" s="99"/>
      <c r="AH153" s="99"/>
      <c r="AI153" s="99" t="s">
        <v>689</v>
      </c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7">
        <v>327300</v>
      </c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>
        <f>BW154</f>
        <v>0</v>
      </c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>
        <f t="shared" si="9"/>
        <v>327300</v>
      </c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</row>
    <row r="154" spans="1:110" ht="13.5" customHeight="1">
      <c r="A154" s="98" t="s">
        <v>209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9" t="s">
        <v>160</v>
      </c>
      <c r="AD154" s="99"/>
      <c r="AE154" s="99"/>
      <c r="AF154" s="99"/>
      <c r="AG154" s="99"/>
      <c r="AH154" s="99"/>
      <c r="AI154" s="99" t="s">
        <v>131</v>
      </c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7">
        <v>392800</v>
      </c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>
        <f>BW155</f>
        <v>0</v>
      </c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>
        <f t="shared" si="9"/>
        <v>392800</v>
      </c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</row>
    <row r="155" spans="1:110" ht="12">
      <c r="A155" s="98" t="s">
        <v>214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9" t="s">
        <v>160</v>
      </c>
      <c r="AD155" s="99"/>
      <c r="AE155" s="99"/>
      <c r="AF155" s="99"/>
      <c r="AG155" s="99"/>
      <c r="AH155" s="99"/>
      <c r="AI155" s="99" t="s">
        <v>132</v>
      </c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7">
        <f>AZ156</f>
        <v>91200</v>
      </c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>
        <f>BW156</f>
        <v>0</v>
      </c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>
        <f aca="true" t="shared" si="10" ref="CO155:CO171">AZ155-BW155</f>
        <v>91200</v>
      </c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</row>
    <row r="156" spans="1:110" ht="12">
      <c r="A156" s="98" t="s">
        <v>215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 t="s">
        <v>160</v>
      </c>
      <c r="AD156" s="99"/>
      <c r="AE156" s="99"/>
      <c r="AF156" s="99"/>
      <c r="AG156" s="99"/>
      <c r="AH156" s="99"/>
      <c r="AI156" s="99" t="s">
        <v>133</v>
      </c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7">
        <v>91200</v>
      </c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>
        <v>0</v>
      </c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>
        <f t="shared" si="10"/>
        <v>91200</v>
      </c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</row>
    <row r="157" spans="1:110" ht="22.5" customHeight="1">
      <c r="A157" s="98" t="s">
        <v>468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9" t="s">
        <v>160</v>
      </c>
      <c r="AD157" s="99"/>
      <c r="AE157" s="99"/>
      <c r="AF157" s="99"/>
      <c r="AG157" s="99"/>
      <c r="AH157" s="99"/>
      <c r="AI157" s="99" t="s">
        <v>467</v>
      </c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7">
        <f>AZ164+AZ158</f>
        <v>1243100</v>
      </c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>
        <f>BW164+BW158</f>
        <v>0</v>
      </c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>
        <f t="shared" si="10"/>
        <v>1243100</v>
      </c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</row>
    <row r="158" spans="1:110" ht="25.5" customHeight="1">
      <c r="A158" s="98" t="s">
        <v>282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9" t="s">
        <v>160</v>
      </c>
      <c r="AD158" s="99"/>
      <c r="AE158" s="99"/>
      <c r="AF158" s="99"/>
      <c r="AG158" s="99"/>
      <c r="AH158" s="99"/>
      <c r="AI158" s="99" t="s">
        <v>134</v>
      </c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7">
        <f>AZ159+AZ162</f>
        <v>971500</v>
      </c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>
        <f>BW159+BW162</f>
        <v>0</v>
      </c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>
        <f t="shared" si="10"/>
        <v>971500</v>
      </c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</row>
    <row r="159" spans="1:110" ht="12.75" customHeight="1">
      <c r="A159" s="98" t="s">
        <v>271</v>
      </c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9" t="s">
        <v>160</v>
      </c>
      <c r="AD159" s="99"/>
      <c r="AE159" s="99"/>
      <c r="AF159" s="99"/>
      <c r="AG159" s="99"/>
      <c r="AH159" s="99"/>
      <c r="AI159" s="99" t="s">
        <v>135</v>
      </c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7">
        <f>AZ160</f>
        <v>628700</v>
      </c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>
        <f>BW160</f>
        <v>0</v>
      </c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>
        <f t="shared" si="10"/>
        <v>628700</v>
      </c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</row>
    <row r="160" spans="1:110" ht="14.25" customHeight="1">
      <c r="A160" s="98" t="s">
        <v>212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9" t="s">
        <v>160</v>
      </c>
      <c r="AD160" s="99"/>
      <c r="AE160" s="99"/>
      <c r="AF160" s="99"/>
      <c r="AG160" s="99"/>
      <c r="AH160" s="99"/>
      <c r="AI160" s="99" t="s">
        <v>136</v>
      </c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7">
        <f>AZ161</f>
        <v>628700</v>
      </c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>
        <f>BW161</f>
        <v>0</v>
      </c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>
        <f t="shared" si="10"/>
        <v>628700</v>
      </c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</row>
    <row r="161" spans="1:110" ht="14.25" customHeight="1">
      <c r="A161" s="98" t="s">
        <v>209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9" t="s">
        <v>160</v>
      </c>
      <c r="AD161" s="99"/>
      <c r="AE161" s="99"/>
      <c r="AF161" s="99"/>
      <c r="AG161" s="99"/>
      <c r="AH161" s="99"/>
      <c r="AI161" s="99" t="s">
        <v>137</v>
      </c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7">
        <v>628700</v>
      </c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>
        <f>BW163</f>
        <v>0</v>
      </c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>
        <f t="shared" si="10"/>
        <v>628700</v>
      </c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</row>
    <row r="162" spans="1:110" ht="12">
      <c r="A162" s="98" t="s">
        <v>214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9" t="s">
        <v>160</v>
      </c>
      <c r="AD162" s="99"/>
      <c r="AE162" s="99"/>
      <c r="AF162" s="99"/>
      <c r="AG162" s="99"/>
      <c r="AH162" s="99"/>
      <c r="AI162" s="99" t="s">
        <v>138</v>
      </c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7">
        <f>AZ163</f>
        <v>342800</v>
      </c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>
        <f>BW163</f>
        <v>0</v>
      </c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>
        <f t="shared" si="10"/>
        <v>342800</v>
      </c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</row>
    <row r="163" spans="1:110" ht="12">
      <c r="A163" s="98" t="s">
        <v>215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9" t="s">
        <v>160</v>
      </c>
      <c r="AD163" s="99"/>
      <c r="AE163" s="99"/>
      <c r="AF163" s="99"/>
      <c r="AG163" s="99"/>
      <c r="AH163" s="99"/>
      <c r="AI163" s="99" t="s">
        <v>139</v>
      </c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7">
        <v>342800</v>
      </c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>
        <v>0</v>
      </c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>
        <f t="shared" si="10"/>
        <v>342800</v>
      </c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</row>
    <row r="164" spans="1:110" ht="12">
      <c r="A164" s="98" t="s">
        <v>217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9" t="s">
        <v>160</v>
      </c>
      <c r="AD164" s="99"/>
      <c r="AE164" s="99"/>
      <c r="AF164" s="99"/>
      <c r="AG164" s="99"/>
      <c r="AH164" s="99"/>
      <c r="AI164" s="99" t="s">
        <v>469</v>
      </c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7">
        <f>AZ165</f>
        <v>271600</v>
      </c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>
        <f>BW165</f>
        <v>0</v>
      </c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>
        <f t="shared" si="10"/>
        <v>271600</v>
      </c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</row>
    <row r="165" spans="1:110" ht="13.5" customHeight="1">
      <c r="A165" s="98" t="s">
        <v>271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9" t="s">
        <v>160</v>
      </c>
      <c r="AD165" s="99"/>
      <c r="AE165" s="99"/>
      <c r="AF165" s="99"/>
      <c r="AG165" s="99"/>
      <c r="AH165" s="99"/>
      <c r="AI165" s="99" t="s">
        <v>470</v>
      </c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7">
        <f>AZ166</f>
        <v>271600</v>
      </c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>
        <f>BW166</f>
        <v>0</v>
      </c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>
        <f t="shared" si="10"/>
        <v>271600</v>
      </c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</row>
    <row r="166" spans="1:110" ht="21.75" customHeight="1">
      <c r="A166" s="98" t="s">
        <v>472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9" t="s">
        <v>160</v>
      </c>
      <c r="AD166" s="99"/>
      <c r="AE166" s="99"/>
      <c r="AF166" s="99"/>
      <c r="AG166" s="99"/>
      <c r="AH166" s="99"/>
      <c r="AI166" s="99" t="s">
        <v>471</v>
      </c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7">
        <v>271600</v>
      </c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>
        <v>0</v>
      </c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>
        <f t="shared" si="10"/>
        <v>271600</v>
      </c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</row>
    <row r="167" spans="1:110" ht="25.5" customHeight="1">
      <c r="A167" s="98" t="s">
        <v>474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9" t="s">
        <v>160</v>
      </c>
      <c r="AD167" s="99"/>
      <c r="AE167" s="99"/>
      <c r="AF167" s="99"/>
      <c r="AG167" s="99"/>
      <c r="AH167" s="99"/>
      <c r="AI167" s="99" t="s">
        <v>473</v>
      </c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7">
        <f>AZ168</f>
        <v>3180000</v>
      </c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>
        <f>BW168</f>
        <v>260000</v>
      </c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>
        <f t="shared" si="10"/>
        <v>2920000</v>
      </c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</row>
    <row r="168" spans="1:110" ht="12">
      <c r="A168" s="98" t="s">
        <v>217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9" t="s">
        <v>160</v>
      </c>
      <c r="AD168" s="99"/>
      <c r="AE168" s="99"/>
      <c r="AF168" s="99"/>
      <c r="AG168" s="99"/>
      <c r="AH168" s="99"/>
      <c r="AI168" s="99" t="s">
        <v>475</v>
      </c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7">
        <f>AZ169</f>
        <v>3180000</v>
      </c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>
        <f>BW169</f>
        <v>260000</v>
      </c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>
        <f t="shared" si="10"/>
        <v>2920000</v>
      </c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</row>
    <row r="169" spans="1:110" ht="12">
      <c r="A169" s="98" t="s">
        <v>271</v>
      </c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9" t="s">
        <v>160</v>
      </c>
      <c r="AD169" s="99"/>
      <c r="AE169" s="99"/>
      <c r="AF169" s="99"/>
      <c r="AG169" s="99"/>
      <c r="AH169" s="99"/>
      <c r="AI169" s="99" t="s">
        <v>476</v>
      </c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7">
        <f>AZ170</f>
        <v>3180000</v>
      </c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>
        <f>BW170</f>
        <v>260000</v>
      </c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>
        <f t="shared" si="10"/>
        <v>2920000</v>
      </c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</row>
    <row r="170" spans="1:110" ht="12">
      <c r="A170" s="98" t="s">
        <v>239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9" t="s">
        <v>160</v>
      </c>
      <c r="AD170" s="99"/>
      <c r="AE170" s="99"/>
      <c r="AF170" s="99"/>
      <c r="AG170" s="99"/>
      <c r="AH170" s="99"/>
      <c r="AI170" s="99" t="s">
        <v>477</v>
      </c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7">
        <f>AZ171</f>
        <v>3180000</v>
      </c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>
        <f>BW171</f>
        <v>260000</v>
      </c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>
        <f t="shared" si="10"/>
        <v>2920000</v>
      </c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</row>
    <row r="171" spans="1:110" ht="23.25" customHeight="1">
      <c r="A171" s="98" t="s">
        <v>472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9" t="s">
        <v>160</v>
      </c>
      <c r="AD171" s="99"/>
      <c r="AE171" s="99"/>
      <c r="AF171" s="99"/>
      <c r="AG171" s="99"/>
      <c r="AH171" s="99"/>
      <c r="AI171" s="99" t="s">
        <v>478</v>
      </c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7">
        <v>3180000</v>
      </c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>
        <v>260000</v>
      </c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>
        <f t="shared" si="10"/>
        <v>2920000</v>
      </c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</row>
    <row r="172" spans="1:110" ht="13.5" customHeight="1">
      <c r="A172" s="98" t="str">
        <f>'[2]Месячный отчет Расходы в Excel'!I160</f>
        <v> Национальная экономика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9" t="s">
        <v>160</v>
      </c>
      <c r="AD172" s="99"/>
      <c r="AE172" s="99"/>
      <c r="AF172" s="99"/>
      <c r="AG172" s="99"/>
      <c r="AH172" s="99"/>
      <c r="AI172" s="99" t="str">
        <f>'[2]Месячный отчет Расходы в Excel'!G160</f>
        <v>951 0400 0000000 000 000</v>
      </c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7">
        <f>AZ173+AZ186+AZ229</f>
        <v>50768634</v>
      </c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>
        <f>BW173+BW186+BW229</f>
        <v>4720212</v>
      </c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>
        <f aca="true" t="shared" si="11" ref="CO172:CO200">AZ172-BW172</f>
        <v>46048422</v>
      </c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</row>
    <row r="173" spans="1:110" ht="12">
      <c r="A173" s="98" t="s">
        <v>382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9" t="s">
        <v>160</v>
      </c>
      <c r="AD173" s="99"/>
      <c r="AE173" s="99"/>
      <c r="AF173" s="99"/>
      <c r="AG173" s="99"/>
      <c r="AH173" s="99"/>
      <c r="AI173" s="99" t="s">
        <v>381</v>
      </c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7">
        <f aca="true" t="shared" si="12" ref="AZ173:AZ178">AZ174</f>
        <v>350000</v>
      </c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>
        <f>BW174</f>
        <v>0</v>
      </c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>
        <f t="shared" si="11"/>
        <v>350000</v>
      </c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</row>
    <row r="174" spans="1:110" ht="12">
      <c r="A174" s="98" t="s">
        <v>210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9" t="s">
        <v>160</v>
      </c>
      <c r="AD174" s="99"/>
      <c r="AE174" s="99"/>
      <c r="AF174" s="99"/>
      <c r="AG174" s="99"/>
      <c r="AH174" s="99"/>
      <c r="AI174" s="99" t="s">
        <v>383</v>
      </c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7">
        <f t="shared" si="12"/>
        <v>350000</v>
      </c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>
        <f>BW175</f>
        <v>0</v>
      </c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>
        <f t="shared" si="11"/>
        <v>350000</v>
      </c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</row>
    <row r="175" spans="1:110" ht="38.25" customHeight="1">
      <c r="A175" s="59" t="s">
        <v>145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34" t="s">
        <v>160</v>
      </c>
      <c r="AD175" s="34"/>
      <c r="AE175" s="34"/>
      <c r="AF175" s="34"/>
      <c r="AG175" s="34"/>
      <c r="AH175" s="34"/>
      <c r="AI175" s="34" t="s">
        <v>144</v>
      </c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6">
        <f t="shared" si="12"/>
        <v>350000</v>
      </c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>
        <f>BW181</f>
        <v>0</v>
      </c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>
        <f t="shared" si="11"/>
        <v>350000</v>
      </c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</row>
    <row r="176" spans="1:110" ht="40.5" customHeight="1">
      <c r="A176" s="98" t="s">
        <v>637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9" t="s">
        <v>160</v>
      </c>
      <c r="AD176" s="99"/>
      <c r="AE176" s="99"/>
      <c r="AF176" s="99"/>
      <c r="AG176" s="99"/>
      <c r="AH176" s="99"/>
      <c r="AI176" s="99" t="s">
        <v>140</v>
      </c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7">
        <f t="shared" si="12"/>
        <v>350000</v>
      </c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>
        <v>0</v>
      </c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>
        <f>AZ176-BW176</f>
        <v>350000</v>
      </c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</row>
    <row r="177" spans="1:110" ht="12">
      <c r="A177" s="98" t="s">
        <v>271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9" t="s">
        <v>160</v>
      </c>
      <c r="AD177" s="99"/>
      <c r="AE177" s="99"/>
      <c r="AF177" s="99"/>
      <c r="AG177" s="99"/>
      <c r="AH177" s="99"/>
      <c r="AI177" s="99" t="s">
        <v>141</v>
      </c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7">
        <f t="shared" si="12"/>
        <v>350000</v>
      </c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>
        <v>0</v>
      </c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>
        <f>AZ177-BW177</f>
        <v>350000</v>
      </c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</row>
    <row r="178" spans="1:110" ht="12">
      <c r="A178" s="98" t="s">
        <v>237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9" t="s">
        <v>160</v>
      </c>
      <c r="AD178" s="99"/>
      <c r="AE178" s="99"/>
      <c r="AF178" s="99"/>
      <c r="AG178" s="99"/>
      <c r="AH178" s="99"/>
      <c r="AI178" s="99" t="s">
        <v>142</v>
      </c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7">
        <f t="shared" si="12"/>
        <v>350000</v>
      </c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>
        <v>0</v>
      </c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>
        <f>AZ178-BW178</f>
        <v>350000</v>
      </c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</row>
    <row r="179" spans="1:110" ht="12">
      <c r="A179" s="59" t="s">
        <v>408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34" t="s">
        <v>160</v>
      </c>
      <c r="AD179" s="34"/>
      <c r="AE179" s="34"/>
      <c r="AF179" s="34"/>
      <c r="AG179" s="34"/>
      <c r="AH179" s="34"/>
      <c r="AI179" s="34" t="s">
        <v>143</v>
      </c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6">
        <v>350000</v>
      </c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>
        <v>0</v>
      </c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>
        <f>AZ179-BW179</f>
        <v>350000</v>
      </c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</row>
    <row r="180" spans="1:110" ht="0.75" customHeight="1">
      <c r="A180" s="98" t="s">
        <v>361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9" t="s">
        <v>160</v>
      </c>
      <c r="AD180" s="99"/>
      <c r="AE180" s="99"/>
      <c r="AF180" s="99"/>
      <c r="AG180" s="99"/>
      <c r="AH180" s="99"/>
      <c r="AI180" s="99" t="s">
        <v>384</v>
      </c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7">
        <v>0</v>
      </c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>
        <v>0</v>
      </c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>
        <f>AZ180-BW180</f>
        <v>0</v>
      </c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</row>
    <row r="181" spans="1:110" ht="93.75" customHeight="1" hidden="1">
      <c r="A181" s="98" t="s">
        <v>590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 t="s">
        <v>160</v>
      </c>
      <c r="AD181" s="99"/>
      <c r="AE181" s="99"/>
      <c r="AF181" s="99"/>
      <c r="AG181" s="99"/>
      <c r="AH181" s="99"/>
      <c r="AI181" s="99" t="s">
        <v>543</v>
      </c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7">
        <f>AZ182</f>
        <v>0</v>
      </c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>
        <f>BW182</f>
        <v>0</v>
      </c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>
        <f t="shared" si="11"/>
        <v>0</v>
      </c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</row>
    <row r="182" spans="1:110" ht="12.75" customHeight="1" hidden="1">
      <c r="A182" s="98" t="s">
        <v>271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9" t="s">
        <v>160</v>
      </c>
      <c r="AD182" s="99"/>
      <c r="AE182" s="99"/>
      <c r="AF182" s="99"/>
      <c r="AG182" s="99"/>
      <c r="AH182" s="99"/>
      <c r="AI182" s="99" t="s">
        <v>544</v>
      </c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7">
        <f>AZ183</f>
        <v>0</v>
      </c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>
        <f>BW183</f>
        <v>0</v>
      </c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>
        <f t="shared" si="11"/>
        <v>0</v>
      </c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</row>
    <row r="183" spans="1:110" ht="21.75" customHeight="1" hidden="1">
      <c r="A183" s="98" t="s">
        <v>237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9" t="s">
        <v>160</v>
      </c>
      <c r="AD183" s="99"/>
      <c r="AE183" s="99"/>
      <c r="AF183" s="99"/>
      <c r="AG183" s="99"/>
      <c r="AH183" s="99"/>
      <c r="AI183" s="99" t="s">
        <v>545</v>
      </c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7">
        <f>AZ184+AZ185</f>
        <v>0</v>
      </c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>
        <f>BW184+BW185</f>
        <v>0</v>
      </c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>
        <f t="shared" si="11"/>
        <v>0</v>
      </c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</row>
    <row r="184" spans="1:110" ht="40.5" customHeight="1" hidden="1">
      <c r="A184" s="98" t="s">
        <v>408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9" t="s">
        <v>160</v>
      </c>
      <c r="AD184" s="99"/>
      <c r="AE184" s="99"/>
      <c r="AF184" s="99"/>
      <c r="AG184" s="99"/>
      <c r="AH184" s="99"/>
      <c r="AI184" s="99" t="s">
        <v>546</v>
      </c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7">
        <v>0</v>
      </c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>
        <v>0</v>
      </c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>
        <f t="shared" si="11"/>
        <v>0</v>
      </c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</row>
    <row r="185" spans="1:110" ht="0.75" customHeight="1" hidden="1">
      <c r="A185" s="98" t="s">
        <v>361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9" t="s">
        <v>160</v>
      </c>
      <c r="AD185" s="99"/>
      <c r="AE185" s="99"/>
      <c r="AF185" s="99"/>
      <c r="AG185" s="99"/>
      <c r="AH185" s="99"/>
      <c r="AI185" s="99" t="s">
        <v>384</v>
      </c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7">
        <v>0</v>
      </c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>
        <v>0</v>
      </c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>
        <f t="shared" si="11"/>
        <v>0</v>
      </c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</row>
    <row r="186" spans="1:110" ht="12">
      <c r="A186" s="98" t="s">
        <v>386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9" t="s">
        <v>160</v>
      </c>
      <c r="AD186" s="99"/>
      <c r="AE186" s="99"/>
      <c r="AF186" s="99"/>
      <c r="AG186" s="99"/>
      <c r="AH186" s="99"/>
      <c r="AI186" s="99" t="s">
        <v>385</v>
      </c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7">
        <f>AZ187+AZ194</f>
        <v>50118634</v>
      </c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>
        <f>BW187+BW194</f>
        <v>4720212</v>
      </c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>
        <f t="shared" si="11"/>
        <v>45398422</v>
      </c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</row>
    <row r="187" spans="1:110" ht="12">
      <c r="A187" s="98" t="s">
        <v>388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9" t="s">
        <v>160</v>
      </c>
      <c r="AD187" s="99"/>
      <c r="AE187" s="99"/>
      <c r="AF187" s="99"/>
      <c r="AG187" s="99"/>
      <c r="AH187" s="99"/>
      <c r="AI187" s="99" t="s">
        <v>387</v>
      </c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7">
        <f>AZ188</f>
        <v>23019175</v>
      </c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>
        <f>BW188</f>
        <v>0</v>
      </c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>
        <f t="shared" si="11"/>
        <v>23019175</v>
      </c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</row>
    <row r="188" spans="1:110" ht="54.75" customHeight="1">
      <c r="A188" s="98" t="s">
        <v>126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9" t="s">
        <v>160</v>
      </c>
      <c r="AD188" s="99"/>
      <c r="AE188" s="99"/>
      <c r="AF188" s="99"/>
      <c r="AG188" s="99"/>
      <c r="AH188" s="99"/>
      <c r="AI188" s="99" t="s">
        <v>389</v>
      </c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7">
        <f>AZ189</f>
        <v>23019175</v>
      </c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>
        <f>BW189</f>
        <v>0</v>
      </c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>
        <f t="shared" si="11"/>
        <v>23019175</v>
      </c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</row>
    <row r="189" spans="1:110" ht="44.25" customHeight="1">
      <c r="A189" s="98" t="s">
        <v>14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9" t="s">
        <v>160</v>
      </c>
      <c r="AD189" s="99"/>
      <c r="AE189" s="99"/>
      <c r="AF189" s="99"/>
      <c r="AG189" s="99"/>
      <c r="AH189" s="99"/>
      <c r="AI189" s="99" t="s">
        <v>390</v>
      </c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7">
        <f>AZ190</f>
        <v>23019175</v>
      </c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>
        <f>BW190</f>
        <v>0</v>
      </c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>
        <f t="shared" si="11"/>
        <v>23019175</v>
      </c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</row>
    <row r="190" spans="1:110" ht="12">
      <c r="A190" s="98" t="s">
        <v>271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9" t="s">
        <v>160</v>
      </c>
      <c r="AD190" s="99"/>
      <c r="AE190" s="99"/>
      <c r="AF190" s="99"/>
      <c r="AG190" s="99"/>
      <c r="AH190" s="99"/>
      <c r="AI190" s="99" t="s">
        <v>391</v>
      </c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7">
        <f>AZ191</f>
        <v>23019175</v>
      </c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>
        <f>BW191</f>
        <v>0</v>
      </c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>
        <f t="shared" si="11"/>
        <v>23019175</v>
      </c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</row>
    <row r="191" spans="1:110" ht="12">
      <c r="A191" s="98" t="s">
        <v>212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9" t="s">
        <v>160</v>
      </c>
      <c r="AD191" s="99"/>
      <c r="AE191" s="99"/>
      <c r="AF191" s="99"/>
      <c r="AG191" s="99"/>
      <c r="AH191" s="99"/>
      <c r="AI191" s="99" t="s">
        <v>392</v>
      </c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7">
        <f>AZ192+AZ193</f>
        <v>23019175</v>
      </c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>
        <f>BW192+BW193</f>
        <v>0</v>
      </c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>
        <f t="shared" si="11"/>
        <v>23019175</v>
      </c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</row>
    <row r="192" spans="1:110" ht="12">
      <c r="A192" s="98" t="s">
        <v>213</v>
      </c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9" t="s">
        <v>160</v>
      </c>
      <c r="AD192" s="99"/>
      <c r="AE192" s="99"/>
      <c r="AF192" s="99"/>
      <c r="AG192" s="99"/>
      <c r="AH192" s="99"/>
      <c r="AI192" s="99" t="s">
        <v>393</v>
      </c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7">
        <v>18665633</v>
      </c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>
        <v>0</v>
      </c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>
        <f t="shared" si="11"/>
        <v>18665633</v>
      </c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</row>
    <row r="193" spans="1:110" ht="12">
      <c r="A193" s="98" t="s">
        <v>209</v>
      </c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9" t="s">
        <v>160</v>
      </c>
      <c r="AD193" s="99"/>
      <c r="AE193" s="99"/>
      <c r="AF193" s="99"/>
      <c r="AG193" s="99"/>
      <c r="AH193" s="99"/>
      <c r="AI193" s="99" t="s">
        <v>479</v>
      </c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7">
        <v>4353542</v>
      </c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>
        <v>0</v>
      </c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>
        <f t="shared" si="11"/>
        <v>4353542</v>
      </c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</row>
    <row r="194" spans="1:110" ht="12">
      <c r="A194" s="98" t="s">
        <v>210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9" t="s">
        <v>160</v>
      </c>
      <c r="AD194" s="99"/>
      <c r="AE194" s="99"/>
      <c r="AF194" s="99"/>
      <c r="AG194" s="99"/>
      <c r="AH194" s="99"/>
      <c r="AI194" s="99" t="s">
        <v>394</v>
      </c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7">
        <f>AZ195+AZ208+AZ217</f>
        <v>27099459</v>
      </c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>
        <f>BW195+BW208+BW217</f>
        <v>4720212</v>
      </c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>
        <f t="shared" si="11"/>
        <v>22379247</v>
      </c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</row>
    <row r="195" spans="1:110" ht="58.5" customHeight="1">
      <c r="A195" s="98" t="s">
        <v>127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9" t="s">
        <v>160</v>
      </c>
      <c r="AD195" s="99"/>
      <c r="AE195" s="99"/>
      <c r="AF195" s="99"/>
      <c r="AG195" s="99"/>
      <c r="AH195" s="99"/>
      <c r="AI195" s="99" t="s">
        <v>395</v>
      </c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7">
        <f>AZ196+AZ204+AZ201</f>
        <v>20202813</v>
      </c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>
        <f>BW196+BW204+BW201</f>
        <v>4515325</v>
      </c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>
        <f t="shared" si="11"/>
        <v>15687488</v>
      </c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</row>
    <row r="196" spans="1:110" ht="27" customHeight="1">
      <c r="A196" s="98" t="s">
        <v>282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 t="s">
        <v>160</v>
      </c>
      <c r="AD196" s="99"/>
      <c r="AE196" s="99"/>
      <c r="AF196" s="99"/>
      <c r="AG196" s="99"/>
      <c r="AH196" s="99"/>
      <c r="AI196" s="99" t="s">
        <v>396</v>
      </c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7">
        <f>AZ197</f>
        <v>20102813</v>
      </c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>
        <f>BW197</f>
        <v>4515325</v>
      </c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>
        <f t="shared" si="11"/>
        <v>15587488</v>
      </c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</row>
    <row r="197" spans="1:110" ht="12">
      <c r="A197" s="98" t="s">
        <v>271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9" t="s">
        <v>160</v>
      </c>
      <c r="AD197" s="99"/>
      <c r="AE197" s="99"/>
      <c r="AF197" s="99"/>
      <c r="AG197" s="99"/>
      <c r="AH197" s="99"/>
      <c r="AI197" s="99" t="s">
        <v>397</v>
      </c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7">
        <f>AZ198</f>
        <v>20102813</v>
      </c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>
        <f>BW198</f>
        <v>4515325</v>
      </c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>
        <f t="shared" si="11"/>
        <v>15587488</v>
      </c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</row>
    <row r="198" spans="1:110" ht="12">
      <c r="A198" s="98" t="s">
        <v>212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9" t="s">
        <v>160</v>
      </c>
      <c r="AD198" s="99"/>
      <c r="AE198" s="99"/>
      <c r="AF198" s="99"/>
      <c r="AG198" s="99"/>
      <c r="AH198" s="99"/>
      <c r="AI198" s="99" t="s">
        <v>398</v>
      </c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7">
        <f>AZ199+AZ200</f>
        <v>20102813</v>
      </c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>
        <f>BW199+BW200</f>
        <v>4515325</v>
      </c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>
        <f t="shared" si="11"/>
        <v>15587488</v>
      </c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</row>
    <row r="199" spans="1:110" ht="12">
      <c r="A199" s="98" t="s">
        <v>213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9" t="s">
        <v>160</v>
      </c>
      <c r="AD199" s="99"/>
      <c r="AE199" s="99"/>
      <c r="AF199" s="99"/>
      <c r="AG199" s="99"/>
      <c r="AH199" s="99"/>
      <c r="AI199" s="99" t="s">
        <v>399</v>
      </c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7">
        <v>18167500</v>
      </c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>
        <v>4515325</v>
      </c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>
        <f t="shared" si="11"/>
        <v>13652175</v>
      </c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</row>
    <row r="200" spans="1:110" ht="12">
      <c r="A200" s="98" t="s">
        <v>209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9" t="s">
        <v>160</v>
      </c>
      <c r="AD200" s="99"/>
      <c r="AE200" s="99"/>
      <c r="AF200" s="99"/>
      <c r="AG200" s="99"/>
      <c r="AH200" s="99"/>
      <c r="AI200" s="99" t="s">
        <v>400</v>
      </c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7">
        <v>1935313</v>
      </c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>
        <v>0</v>
      </c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>
        <f t="shared" si="11"/>
        <v>1935313</v>
      </c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</row>
    <row r="201" spans="1:110" ht="12">
      <c r="A201" s="98" t="s">
        <v>214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9" t="s">
        <v>160</v>
      </c>
      <c r="AD201" s="99"/>
      <c r="AE201" s="99"/>
      <c r="AF201" s="99"/>
      <c r="AG201" s="99"/>
      <c r="AH201" s="99"/>
      <c r="AI201" s="99" t="s">
        <v>572</v>
      </c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7">
        <v>100000</v>
      </c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>
        <v>0</v>
      </c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>
        <f aca="true" t="shared" si="13" ref="CO201:CO207">AZ201-BW201</f>
        <v>100000</v>
      </c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</row>
    <row r="202" spans="1:110" s="23" customFormat="1" ht="12">
      <c r="A202" s="59" t="s">
        <v>215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34" t="s">
        <v>160</v>
      </c>
      <c r="AD202" s="34"/>
      <c r="AE202" s="34"/>
      <c r="AF202" s="34"/>
      <c r="AG202" s="34"/>
      <c r="AH202" s="34"/>
      <c r="AI202" s="34" t="s">
        <v>608</v>
      </c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6">
        <v>100000</v>
      </c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>
        <v>0</v>
      </c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>
        <f>AZ202-BW202</f>
        <v>100000</v>
      </c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</row>
    <row r="203" spans="1:110" ht="12">
      <c r="A203" s="98" t="s">
        <v>238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9" t="s">
        <v>160</v>
      </c>
      <c r="AD203" s="99"/>
      <c r="AE203" s="99"/>
      <c r="AF203" s="99"/>
      <c r="AG203" s="99"/>
      <c r="AH203" s="99"/>
      <c r="AI203" s="99" t="s">
        <v>573</v>
      </c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7">
        <v>0</v>
      </c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>
        <v>0</v>
      </c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>
        <f t="shared" si="13"/>
        <v>0</v>
      </c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</row>
    <row r="204" spans="1:110" ht="58.5" customHeight="1">
      <c r="A204" s="98" t="s">
        <v>590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9" t="s">
        <v>160</v>
      </c>
      <c r="AD204" s="99"/>
      <c r="AE204" s="99"/>
      <c r="AF204" s="99"/>
      <c r="AG204" s="99"/>
      <c r="AH204" s="99"/>
      <c r="AI204" s="99" t="s">
        <v>533</v>
      </c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7">
        <f>AZ205</f>
        <v>0</v>
      </c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>
        <f>BW205</f>
        <v>0</v>
      </c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>
        <f t="shared" si="13"/>
        <v>0</v>
      </c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</row>
    <row r="205" spans="1:110" ht="12">
      <c r="A205" s="98" t="s">
        <v>271</v>
      </c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9" t="s">
        <v>160</v>
      </c>
      <c r="AD205" s="99"/>
      <c r="AE205" s="99"/>
      <c r="AF205" s="99"/>
      <c r="AG205" s="99"/>
      <c r="AH205" s="99"/>
      <c r="AI205" s="99" t="s">
        <v>535</v>
      </c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7">
        <f>AZ206</f>
        <v>0</v>
      </c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>
        <f>BW206</f>
        <v>0</v>
      </c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>
        <f t="shared" si="13"/>
        <v>0</v>
      </c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</row>
    <row r="206" spans="1:110" ht="12">
      <c r="A206" s="98" t="s">
        <v>237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9" t="s">
        <v>160</v>
      </c>
      <c r="AD206" s="99"/>
      <c r="AE206" s="99"/>
      <c r="AF206" s="99"/>
      <c r="AG206" s="99"/>
      <c r="AH206" s="99"/>
      <c r="AI206" s="99" t="s">
        <v>534</v>
      </c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7">
        <f>AZ207</f>
        <v>0</v>
      </c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>
        <f>BW207</f>
        <v>0</v>
      </c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>
        <f t="shared" si="13"/>
        <v>0</v>
      </c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</row>
    <row r="207" spans="1:110" ht="22.5" customHeight="1">
      <c r="A207" s="98" t="s">
        <v>536</v>
      </c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9" t="s">
        <v>160</v>
      </c>
      <c r="AD207" s="99"/>
      <c r="AE207" s="99"/>
      <c r="AF207" s="99"/>
      <c r="AG207" s="99"/>
      <c r="AH207" s="99"/>
      <c r="AI207" s="99" t="s">
        <v>537</v>
      </c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7">
        <v>0</v>
      </c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>
        <v>0</v>
      </c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>
        <f t="shared" si="13"/>
        <v>0</v>
      </c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</row>
    <row r="208" spans="1:110" ht="32.25" customHeight="1">
      <c r="A208" s="98" t="s">
        <v>128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9" t="s">
        <v>160</v>
      </c>
      <c r="AD208" s="99"/>
      <c r="AE208" s="99"/>
      <c r="AF208" s="99"/>
      <c r="AG208" s="99"/>
      <c r="AH208" s="99"/>
      <c r="AI208" s="99" t="s">
        <v>401</v>
      </c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7">
        <f>AZ209</f>
        <v>0</v>
      </c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>
        <f>BW209</f>
        <v>0</v>
      </c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>
        <f aca="true" t="shared" si="14" ref="CO208:CO214">AZ208-BW208</f>
        <v>0</v>
      </c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</row>
    <row r="209" spans="1:110" ht="24" customHeight="1">
      <c r="A209" s="98" t="s">
        <v>282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9" t="s">
        <v>160</v>
      </c>
      <c r="AD209" s="99"/>
      <c r="AE209" s="99"/>
      <c r="AF209" s="99"/>
      <c r="AG209" s="99"/>
      <c r="AH209" s="99"/>
      <c r="AI209" s="99" t="s">
        <v>402</v>
      </c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7">
        <f>AZ210+AZ214</f>
        <v>0</v>
      </c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>
        <f>BW210+BW214</f>
        <v>0</v>
      </c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>
        <f t="shared" si="14"/>
        <v>0</v>
      </c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</row>
    <row r="210" spans="1:110" ht="16.5" customHeight="1">
      <c r="A210" s="98" t="s">
        <v>271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9" t="s">
        <v>160</v>
      </c>
      <c r="AD210" s="99"/>
      <c r="AE210" s="99"/>
      <c r="AF210" s="99"/>
      <c r="AG210" s="99"/>
      <c r="AH210" s="99"/>
      <c r="AI210" s="99" t="s">
        <v>403</v>
      </c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7">
        <f>AZ211</f>
        <v>0</v>
      </c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>
        <f>BW211</f>
        <v>0</v>
      </c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>
        <f t="shared" si="14"/>
        <v>0</v>
      </c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</row>
    <row r="211" spans="1:110" ht="13.5" customHeight="1">
      <c r="A211" s="98" t="s">
        <v>212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9" t="s">
        <v>160</v>
      </c>
      <c r="AD211" s="99"/>
      <c r="AE211" s="99"/>
      <c r="AF211" s="99"/>
      <c r="AG211" s="99"/>
      <c r="AH211" s="99"/>
      <c r="AI211" s="99" t="s">
        <v>404</v>
      </c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7">
        <f>AZ212+AZ213</f>
        <v>0</v>
      </c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>
        <f>BW212+BW213</f>
        <v>0</v>
      </c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>
        <f t="shared" si="14"/>
        <v>0</v>
      </c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</row>
    <row r="212" spans="1:110" ht="12">
      <c r="A212" s="98" t="s">
        <v>213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9" t="s">
        <v>160</v>
      </c>
      <c r="AD212" s="99"/>
      <c r="AE212" s="99"/>
      <c r="AF212" s="99"/>
      <c r="AG212" s="99"/>
      <c r="AH212" s="99"/>
      <c r="AI212" s="99" t="s">
        <v>405</v>
      </c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7">
        <v>0</v>
      </c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>
        <v>0</v>
      </c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>
        <f t="shared" si="14"/>
        <v>0</v>
      </c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</row>
    <row r="213" spans="1:110" ht="13.5" customHeight="1">
      <c r="A213" s="98" t="s">
        <v>209</v>
      </c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9" t="s">
        <v>160</v>
      </c>
      <c r="AD213" s="99"/>
      <c r="AE213" s="99"/>
      <c r="AF213" s="99"/>
      <c r="AG213" s="99"/>
      <c r="AH213" s="99"/>
      <c r="AI213" s="99" t="s">
        <v>614</v>
      </c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7">
        <v>0</v>
      </c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>
        <v>0</v>
      </c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>
        <f>AZ213-BW213</f>
        <v>0</v>
      </c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</row>
    <row r="214" spans="1:110" ht="12">
      <c r="A214" s="98" t="s">
        <v>214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9" t="s">
        <v>160</v>
      </c>
      <c r="AD214" s="99"/>
      <c r="AE214" s="99"/>
      <c r="AF214" s="99"/>
      <c r="AG214" s="99"/>
      <c r="AH214" s="99"/>
      <c r="AI214" s="99" t="s">
        <v>406</v>
      </c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7">
        <f>AZ215+AZ216</f>
        <v>0</v>
      </c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>
        <f>BW215+BW216</f>
        <v>0</v>
      </c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>
        <f t="shared" si="14"/>
        <v>0</v>
      </c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</row>
    <row r="215" spans="1:110" ht="12">
      <c r="A215" s="98" t="s">
        <v>215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9" t="s">
        <v>160</v>
      </c>
      <c r="AD215" s="99"/>
      <c r="AE215" s="99"/>
      <c r="AF215" s="99"/>
      <c r="AG215" s="99"/>
      <c r="AH215" s="99"/>
      <c r="AI215" s="99" t="s">
        <v>407</v>
      </c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7">
        <v>0</v>
      </c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>
        <v>0</v>
      </c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>
        <f aca="true" t="shared" si="15" ref="CO215:CO228">AZ215-BW215</f>
        <v>0</v>
      </c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</row>
    <row r="216" spans="1:110" ht="12">
      <c r="A216" s="98" t="s">
        <v>238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9" t="s">
        <v>160</v>
      </c>
      <c r="AD216" s="99"/>
      <c r="AE216" s="99"/>
      <c r="AF216" s="99"/>
      <c r="AG216" s="99"/>
      <c r="AH216" s="99"/>
      <c r="AI216" s="99" t="s">
        <v>547</v>
      </c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7">
        <v>0</v>
      </c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>
        <v>0</v>
      </c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>
        <f t="shared" si="15"/>
        <v>0</v>
      </c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</row>
    <row r="217" spans="1:110" ht="36" customHeight="1">
      <c r="A217" s="98" t="s">
        <v>0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9" t="s">
        <v>160</v>
      </c>
      <c r="AD217" s="99"/>
      <c r="AE217" s="99"/>
      <c r="AF217" s="99"/>
      <c r="AG217" s="99"/>
      <c r="AH217" s="99"/>
      <c r="AI217" s="99" t="s">
        <v>1</v>
      </c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7">
        <f>AZ218+AZ225</f>
        <v>6896646</v>
      </c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>
        <f>BW218+BW225</f>
        <v>204887</v>
      </c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>
        <f t="shared" si="15"/>
        <v>6691759</v>
      </c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</row>
    <row r="218" spans="1:110" ht="28.5" customHeight="1">
      <c r="A218" s="98" t="s">
        <v>282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9" t="s">
        <v>160</v>
      </c>
      <c r="AD218" s="99"/>
      <c r="AE218" s="99"/>
      <c r="AF218" s="99"/>
      <c r="AG218" s="99"/>
      <c r="AH218" s="99"/>
      <c r="AI218" s="99" t="s">
        <v>2</v>
      </c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7">
        <f>AZ219+AZ223</f>
        <v>6697000</v>
      </c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>
        <f>BW219+BW223</f>
        <v>127513.26</v>
      </c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>
        <f t="shared" si="15"/>
        <v>6569486.74</v>
      </c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</row>
    <row r="219" spans="1:110" ht="12.75" customHeight="1">
      <c r="A219" s="98" t="s">
        <v>271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9" t="s">
        <v>160</v>
      </c>
      <c r="AD219" s="99"/>
      <c r="AE219" s="99"/>
      <c r="AF219" s="99"/>
      <c r="AG219" s="99"/>
      <c r="AH219" s="99"/>
      <c r="AI219" s="99" t="s">
        <v>3</v>
      </c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7">
        <f>AZ220</f>
        <v>5647000</v>
      </c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>
        <f>BW220</f>
        <v>100593.26</v>
      </c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>
        <f t="shared" si="15"/>
        <v>5546406.74</v>
      </c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</row>
    <row r="220" spans="1:110" ht="12.75" customHeight="1">
      <c r="A220" s="98" t="s">
        <v>212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9" t="s">
        <v>160</v>
      </c>
      <c r="AD220" s="99"/>
      <c r="AE220" s="99"/>
      <c r="AF220" s="99"/>
      <c r="AG220" s="99"/>
      <c r="AH220" s="99"/>
      <c r="AI220" s="99" t="s">
        <v>4</v>
      </c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7">
        <f>AZ221+AZ222</f>
        <v>5647000</v>
      </c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>
        <f>BW221+BW222</f>
        <v>100593.26</v>
      </c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>
        <f t="shared" si="15"/>
        <v>5546406.74</v>
      </c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</row>
    <row r="221" spans="1:110" ht="12">
      <c r="A221" s="98" t="s">
        <v>213</v>
      </c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9" t="s">
        <v>160</v>
      </c>
      <c r="AD221" s="99"/>
      <c r="AE221" s="99"/>
      <c r="AF221" s="99"/>
      <c r="AG221" s="99"/>
      <c r="AH221" s="99"/>
      <c r="AI221" s="99" t="s">
        <v>5</v>
      </c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7">
        <v>3617900</v>
      </c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>
        <v>85342</v>
      </c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>
        <f t="shared" si="15"/>
        <v>3532558</v>
      </c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</row>
    <row r="222" spans="1:110" ht="14.25" customHeight="1">
      <c r="A222" s="98" t="s">
        <v>209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9" t="s">
        <v>160</v>
      </c>
      <c r="AD222" s="99"/>
      <c r="AE222" s="99"/>
      <c r="AF222" s="99"/>
      <c r="AG222" s="99"/>
      <c r="AH222" s="99"/>
      <c r="AI222" s="99" t="s">
        <v>6</v>
      </c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7">
        <v>2029100</v>
      </c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>
        <v>15251.26</v>
      </c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>
        <f t="shared" si="15"/>
        <v>2013848.74</v>
      </c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</row>
    <row r="223" spans="1:110" ht="12">
      <c r="A223" s="98" t="s">
        <v>214</v>
      </c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9" t="s">
        <v>160</v>
      </c>
      <c r="AD223" s="99"/>
      <c r="AE223" s="99"/>
      <c r="AF223" s="99"/>
      <c r="AG223" s="99"/>
      <c r="AH223" s="99"/>
      <c r="AI223" s="99" t="s">
        <v>7</v>
      </c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7">
        <f>AZ224</f>
        <v>1050000</v>
      </c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>
        <f>BW224</f>
        <v>26920</v>
      </c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>
        <f t="shared" si="15"/>
        <v>1023080</v>
      </c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</row>
    <row r="224" spans="1:110" ht="12">
      <c r="A224" s="98" t="s">
        <v>215</v>
      </c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9" t="s">
        <v>160</v>
      </c>
      <c r="AD224" s="99"/>
      <c r="AE224" s="99"/>
      <c r="AF224" s="99"/>
      <c r="AG224" s="99"/>
      <c r="AH224" s="99"/>
      <c r="AI224" s="99" t="s">
        <v>8</v>
      </c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7">
        <v>1050000</v>
      </c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>
        <v>26920</v>
      </c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>
        <f t="shared" si="15"/>
        <v>1023080</v>
      </c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</row>
    <row r="225" spans="1:110" ht="57" customHeight="1">
      <c r="A225" s="98" t="s">
        <v>9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9" t="s">
        <v>160</v>
      </c>
      <c r="AD225" s="99"/>
      <c r="AE225" s="99"/>
      <c r="AF225" s="99"/>
      <c r="AG225" s="99"/>
      <c r="AH225" s="99"/>
      <c r="AI225" s="99" t="s">
        <v>10</v>
      </c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7">
        <f>AZ226</f>
        <v>199646</v>
      </c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>
        <f>BW226</f>
        <v>77373.74</v>
      </c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>
        <f t="shared" si="15"/>
        <v>122272.26</v>
      </c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</row>
    <row r="226" spans="1:110" ht="12">
      <c r="A226" s="98" t="s">
        <v>271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9" t="s">
        <v>160</v>
      </c>
      <c r="AD226" s="99"/>
      <c r="AE226" s="99"/>
      <c r="AF226" s="99"/>
      <c r="AG226" s="99"/>
      <c r="AH226" s="99"/>
      <c r="AI226" s="99" t="s">
        <v>11</v>
      </c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7">
        <f>AZ227</f>
        <v>199646</v>
      </c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>
        <f>BW227</f>
        <v>77373.74</v>
      </c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>
        <f t="shared" si="15"/>
        <v>122272.26</v>
      </c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</row>
    <row r="227" spans="1:110" ht="12">
      <c r="A227" s="98" t="s">
        <v>237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9" t="s">
        <v>160</v>
      </c>
      <c r="AD227" s="99"/>
      <c r="AE227" s="99"/>
      <c r="AF227" s="99"/>
      <c r="AG227" s="99"/>
      <c r="AH227" s="99"/>
      <c r="AI227" s="99" t="s">
        <v>12</v>
      </c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7">
        <f>AZ228</f>
        <v>199646</v>
      </c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>
        <f>BW228</f>
        <v>77373.74</v>
      </c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>
        <f t="shared" si="15"/>
        <v>122272.26</v>
      </c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</row>
    <row r="228" spans="1:110" ht="25.5" customHeight="1">
      <c r="A228" s="59" t="s">
        <v>408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34" t="s">
        <v>160</v>
      </c>
      <c r="AD228" s="34"/>
      <c r="AE228" s="34"/>
      <c r="AF228" s="34"/>
      <c r="AG228" s="34"/>
      <c r="AH228" s="34"/>
      <c r="AI228" s="34" t="s">
        <v>13</v>
      </c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6">
        <v>199646</v>
      </c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>
        <v>77373.74</v>
      </c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>
        <f t="shared" si="15"/>
        <v>122272.26</v>
      </c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</row>
    <row r="229" spans="1:110" s="23" customFormat="1" ht="12">
      <c r="A229" s="59" t="s">
        <v>574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34" t="s">
        <v>160</v>
      </c>
      <c r="AD229" s="34"/>
      <c r="AE229" s="34"/>
      <c r="AF229" s="34"/>
      <c r="AG229" s="34"/>
      <c r="AH229" s="34"/>
      <c r="AI229" s="34" t="s">
        <v>575</v>
      </c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6">
        <f>AZ230</f>
        <v>300000</v>
      </c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>
        <f>BW230</f>
        <v>0</v>
      </c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>
        <f aca="true" t="shared" si="16" ref="CO229:CO236">AZ229-BW229</f>
        <v>300000</v>
      </c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</row>
    <row r="230" spans="1:110" s="23" customFormat="1" ht="23.25" customHeight="1">
      <c r="A230" s="59" t="s">
        <v>577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34" t="s">
        <v>160</v>
      </c>
      <c r="AD230" s="34"/>
      <c r="AE230" s="34"/>
      <c r="AF230" s="34"/>
      <c r="AG230" s="34"/>
      <c r="AH230" s="34"/>
      <c r="AI230" s="34" t="s">
        <v>576</v>
      </c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6">
        <f>AZ231</f>
        <v>300000</v>
      </c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>
        <f>BW231</f>
        <v>0</v>
      </c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>
        <f t="shared" si="16"/>
        <v>300000</v>
      </c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</row>
    <row r="231" spans="1:110" s="23" customFormat="1" ht="28.5" customHeight="1">
      <c r="A231" s="59" t="s">
        <v>282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34" t="s">
        <v>160</v>
      </c>
      <c r="AD231" s="34"/>
      <c r="AE231" s="34"/>
      <c r="AF231" s="34"/>
      <c r="AG231" s="34"/>
      <c r="AH231" s="34"/>
      <c r="AI231" s="34" t="s">
        <v>578</v>
      </c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6">
        <f>AZ232</f>
        <v>300000</v>
      </c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>
        <f>BW232</f>
        <v>0</v>
      </c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>
        <f t="shared" si="16"/>
        <v>300000</v>
      </c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</row>
    <row r="232" spans="1:110" s="23" customFormat="1" ht="12">
      <c r="A232" s="59" t="s">
        <v>271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34" t="s">
        <v>160</v>
      </c>
      <c r="AD232" s="34"/>
      <c r="AE232" s="34"/>
      <c r="AF232" s="34"/>
      <c r="AG232" s="34"/>
      <c r="AH232" s="34"/>
      <c r="AI232" s="34" t="s">
        <v>579</v>
      </c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6">
        <f>AZ233</f>
        <v>300000</v>
      </c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>
        <f>BW233</f>
        <v>0</v>
      </c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>
        <f t="shared" si="16"/>
        <v>300000</v>
      </c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</row>
    <row r="233" spans="1:110" s="23" customFormat="1" ht="12">
      <c r="A233" s="59" t="s">
        <v>212</v>
      </c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34" t="s">
        <v>160</v>
      </c>
      <c r="AD233" s="34"/>
      <c r="AE233" s="34"/>
      <c r="AF233" s="34"/>
      <c r="AG233" s="34"/>
      <c r="AH233" s="34"/>
      <c r="AI233" s="34" t="s">
        <v>580</v>
      </c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6">
        <f>AZ234</f>
        <v>300000</v>
      </c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>
        <f>BW234</f>
        <v>0</v>
      </c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>
        <f t="shared" si="16"/>
        <v>300000</v>
      </c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</row>
    <row r="234" spans="1:110" s="23" customFormat="1" ht="12">
      <c r="A234" s="59" t="s">
        <v>209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34" t="s">
        <v>160</v>
      </c>
      <c r="AD234" s="34"/>
      <c r="AE234" s="34"/>
      <c r="AF234" s="34"/>
      <c r="AG234" s="34"/>
      <c r="AH234" s="34"/>
      <c r="AI234" s="34" t="s">
        <v>581</v>
      </c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6">
        <v>300000</v>
      </c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>
        <v>0</v>
      </c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>
        <f t="shared" si="16"/>
        <v>300000</v>
      </c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</row>
    <row r="235" spans="1:110" ht="12">
      <c r="A235" s="98" t="str">
        <f>'[2]Месячный отчет Расходы в Excel'!I207</f>
        <v> Жилищно-коммунальное хозяйство</v>
      </c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9" t="s">
        <v>160</v>
      </c>
      <c r="AD235" s="99"/>
      <c r="AE235" s="99"/>
      <c r="AF235" s="99"/>
      <c r="AG235" s="99"/>
      <c r="AH235" s="99"/>
      <c r="AI235" s="99" t="str">
        <f>'[6]Месячный отчет Расходы в Excel'!$B$198</f>
        <v>951 0500 0000000 000 000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7">
        <f>AZ236+AZ285+AZ307+AZ369</f>
        <v>114206601</v>
      </c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>
        <f>BW236+BW285+BW307+BW369</f>
        <v>4776093.039999999</v>
      </c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>
        <f t="shared" si="16"/>
        <v>109430507.96000001</v>
      </c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</row>
    <row r="236" spans="1:110" ht="12" customHeight="1">
      <c r="A236" s="98" t="str">
        <f>'[2]Месячный отчет Расходы в Excel'!I208</f>
        <v> Жилищное хозяйство</v>
      </c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9" t="s">
        <v>160</v>
      </c>
      <c r="AD236" s="99"/>
      <c r="AE236" s="99"/>
      <c r="AF236" s="99"/>
      <c r="AG236" s="99"/>
      <c r="AH236" s="99"/>
      <c r="AI236" s="99" t="str">
        <f>'[6]Месячный отчет Расходы в Excel'!$B$199</f>
        <v>951 0501 0000000 000 000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7">
        <f>AZ237+AZ260+AZ275</f>
        <v>58369749</v>
      </c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>
        <f>BW237+BW260+BW275</f>
        <v>1235971.98</v>
      </c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>
        <f t="shared" si="16"/>
        <v>57133777.02</v>
      </c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</row>
    <row r="237" spans="1:110" ht="37.5" customHeight="1">
      <c r="A237" s="98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9" t="s">
        <v>160</v>
      </c>
      <c r="AD237" s="99"/>
      <c r="AE237" s="99"/>
      <c r="AF237" s="99"/>
      <c r="AG237" s="99"/>
      <c r="AH237" s="99"/>
      <c r="AI237" s="99" t="s">
        <v>242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7">
        <f>AZ238+AZ249</f>
        <v>0</v>
      </c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>
        <f>BW238+BW249</f>
        <v>0</v>
      </c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>
        <f aca="true" t="shared" si="17" ref="CO237:CO258">AZ237-BW237</f>
        <v>0</v>
      </c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</row>
    <row r="238" spans="1:110" ht="55.5" customHeight="1">
      <c r="A238" s="98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9" t="s">
        <v>160</v>
      </c>
      <c r="AD238" s="99"/>
      <c r="AE238" s="99"/>
      <c r="AF238" s="99"/>
      <c r="AG238" s="99"/>
      <c r="AH238" s="99"/>
      <c r="AI238" s="99" t="s">
        <v>243</v>
      </c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7">
        <f>AZ244+AZ239</f>
        <v>0</v>
      </c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>
        <f>BW244+BW239</f>
        <v>565</v>
      </c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>
        <f t="shared" si="17"/>
        <v>-565</v>
      </c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</row>
    <row r="239" spans="1:110" ht="45" customHeight="1">
      <c r="A239" s="98" t="s">
        <v>549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9" t="s">
        <v>160</v>
      </c>
      <c r="AD239" s="99"/>
      <c r="AE239" s="99"/>
      <c r="AF239" s="99"/>
      <c r="AG239" s="99"/>
      <c r="AH239" s="99"/>
      <c r="AI239" s="99" t="s">
        <v>548</v>
      </c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7">
        <f>AZ240</f>
        <v>0</v>
      </c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>
        <f>BW240</f>
        <v>565</v>
      </c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>
        <f>AZ239-BW239</f>
        <v>-565</v>
      </c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</row>
    <row r="240" spans="1:110" ht="50.25" customHeight="1">
      <c r="A240" s="98" t="s">
        <v>14</v>
      </c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9" t="s">
        <v>160</v>
      </c>
      <c r="AD240" s="99"/>
      <c r="AE240" s="99"/>
      <c r="AF240" s="99"/>
      <c r="AG240" s="99"/>
      <c r="AH240" s="99"/>
      <c r="AI240" s="99" t="s">
        <v>550</v>
      </c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7">
        <f>AZ241</f>
        <v>0</v>
      </c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>
        <f>BW241</f>
        <v>565</v>
      </c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>
        <f>AZ240-BW240</f>
        <v>-565</v>
      </c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</row>
    <row r="241" spans="1:110" ht="12">
      <c r="A241" s="98" t="s">
        <v>271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9" t="s">
        <v>160</v>
      </c>
      <c r="AD241" s="99"/>
      <c r="AE241" s="99"/>
      <c r="AF241" s="99"/>
      <c r="AG241" s="99"/>
      <c r="AH241" s="99"/>
      <c r="AI241" s="99" t="s">
        <v>551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7">
        <f>AZ242</f>
        <v>0</v>
      </c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>
        <f>BW242</f>
        <v>565</v>
      </c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>
        <f>AZ241-BW241</f>
        <v>-565</v>
      </c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</row>
    <row r="242" spans="1:110" ht="12">
      <c r="A242" s="98" t="s">
        <v>237</v>
      </c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9" t="s">
        <v>160</v>
      </c>
      <c r="AD242" s="99"/>
      <c r="AE242" s="99"/>
      <c r="AF242" s="99"/>
      <c r="AG242" s="99"/>
      <c r="AH242" s="99"/>
      <c r="AI242" s="99" t="s">
        <v>552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7">
        <f>AZ243</f>
        <v>0</v>
      </c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>
        <f>BW243</f>
        <v>565</v>
      </c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>
        <f>AZ242-BW242</f>
        <v>-565</v>
      </c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</row>
    <row r="243" spans="1:110" ht="36" customHeight="1">
      <c r="A243" s="98" t="s">
        <v>591</v>
      </c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9" t="s">
        <v>160</v>
      </c>
      <c r="AD243" s="99"/>
      <c r="AE243" s="99"/>
      <c r="AF243" s="99"/>
      <c r="AG243" s="99"/>
      <c r="AH243" s="99"/>
      <c r="AI243" s="99" t="s">
        <v>553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7">
        <v>0</v>
      </c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>
        <v>565</v>
      </c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>
        <f>AZ243-BW243</f>
        <v>-565</v>
      </c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</row>
    <row r="244" spans="1:110" ht="49.5" customHeight="1">
      <c r="A244" s="98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9" t="s">
        <v>160</v>
      </c>
      <c r="AD244" s="99"/>
      <c r="AE244" s="99"/>
      <c r="AF244" s="99"/>
      <c r="AG244" s="99"/>
      <c r="AH244" s="99"/>
      <c r="AI244" s="99" t="s">
        <v>244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7">
        <f>AZ245</f>
        <v>0</v>
      </c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>
        <f>BW245</f>
        <v>0</v>
      </c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>
        <f t="shared" si="17"/>
        <v>0</v>
      </c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</row>
    <row r="245" spans="1:110" ht="12">
      <c r="A245" s="98" t="s">
        <v>410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9" t="s">
        <v>160</v>
      </c>
      <c r="AD245" s="99"/>
      <c r="AE245" s="99"/>
      <c r="AF245" s="99"/>
      <c r="AG245" s="99"/>
      <c r="AH245" s="99"/>
      <c r="AI245" s="99" t="s">
        <v>409</v>
      </c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7">
        <f>AZ246</f>
        <v>0</v>
      </c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>
        <f>BW246</f>
        <v>0</v>
      </c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>
        <f t="shared" si="17"/>
        <v>0</v>
      </c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</row>
    <row r="246" spans="1:110" ht="12">
      <c r="A246" s="98" t="s">
        <v>271</v>
      </c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9" t="s">
        <v>160</v>
      </c>
      <c r="AD246" s="99"/>
      <c r="AE246" s="99"/>
      <c r="AF246" s="99"/>
      <c r="AG246" s="99"/>
      <c r="AH246" s="99"/>
      <c r="AI246" s="99" t="s">
        <v>411</v>
      </c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7">
        <f>AZ247</f>
        <v>0</v>
      </c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>
        <f>BW247</f>
        <v>0</v>
      </c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>
        <f t="shared" si="17"/>
        <v>0</v>
      </c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</row>
    <row r="247" spans="1:110" ht="12">
      <c r="A247" s="98" t="s">
        <v>237</v>
      </c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9" t="s">
        <v>160</v>
      </c>
      <c r="AD247" s="99"/>
      <c r="AE247" s="99"/>
      <c r="AF247" s="99"/>
      <c r="AG247" s="99"/>
      <c r="AH247" s="99"/>
      <c r="AI247" s="99" t="s">
        <v>412</v>
      </c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7">
        <f>AZ248</f>
        <v>0</v>
      </c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>
        <f>BW248</f>
        <v>0</v>
      </c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>
        <f t="shared" si="17"/>
        <v>0</v>
      </c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</row>
    <row r="248" spans="1:110" ht="26.25" customHeight="1">
      <c r="A248" s="98" t="s">
        <v>408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9" t="s">
        <v>160</v>
      </c>
      <c r="AD248" s="99"/>
      <c r="AE248" s="99"/>
      <c r="AF248" s="99"/>
      <c r="AG248" s="99"/>
      <c r="AH248" s="99"/>
      <c r="AI248" s="99" t="s">
        <v>413</v>
      </c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7">
        <v>0</v>
      </c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>
        <v>0</v>
      </c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>
        <f>AZ248-BW248</f>
        <v>0</v>
      </c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</row>
    <row r="249" spans="1:110" ht="39" customHeight="1">
      <c r="A249" s="98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9" t="s">
        <v>160</v>
      </c>
      <c r="AD249" s="99"/>
      <c r="AE249" s="99"/>
      <c r="AF249" s="99"/>
      <c r="AG249" s="99"/>
      <c r="AH249" s="99"/>
      <c r="AI249" s="99" t="s">
        <v>245</v>
      </c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7">
        <f>AZ255+AZ250</f>
        <v>0</v>
      </c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>
        <f>BW255+BW250</f>
        <v>-565</v>
      </c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>
        <f t="shared" si="17"/>
        <v>565</v>
      </c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</row>
    <row r="250" spans="1:110" ht="29.25" customHeight="1">
      <c r="A250" s="100" t="s">
        <v>554</v>
      </c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99" t="s">
        <v>160</v>
      </c>
      <c r="AD250" s="99"/>
      <c r="AE250" s="99"/>
      <c r="AF250" s="99"/>
      <c r="AG250" s="99"/>
      <c r="AH250" s="99"/>
      <c r="AI250" s="99" t="s">
        <v>555</v>
      </c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7">
        <f>AZ251</f>
        <v>0</v>
      </c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>
        <f>BW251</f>
        <v>-565</v>
      </c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>
        <f>AZ250-BW250</f>
        <v>565</v>
      </c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</row>
    <row r="251" spans="1:110" ht="49.5" customHeight="1">
      <c r="A251" s="100" t="s">
        <v>14</v>
      </c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99" t="s">
        <v>160</v>
      </c>
      <c r="AD251" s="99"/>
      <c r="AE251" s="99"/>
      <c r="AF251" s="99"/>
      <c r="AG251" s="99"/>
      <c r="AH251" s="99"/>
      <c r="AI251" s="99" t="s">
        <v>556</v>
      </c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7">
        <f>AZ252</f>
        <v>0</v>
      </c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>
        <f>BW252</f>
        <v>-565</v>
      </c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>
        <f>AZ251-BW251</f>
        <v>565</v>
      </c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</row>
    <row r="252" spans="1:110" ht="12.75" customHeight="1">
      <c r="A252" s="100" t="s">
        <v>271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99" t="s">
        <v>160</v>
      </c>
      <c r="AD252" s="99"/>
      <c r="AE252" s="99"/>
      <c r="AF252" s="99"/>
      <c r="AG252" s="99"/>
      <c r="AH252" s="99"/>
      <c r="AI252" s="99" t="s">
        <v>557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7">
        <f>AZ253</f>
        <v>0</v>
      </c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>
        <f>BW253</f>
        <v>-565</v>
      </c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>
        <f>AZ252-BW252</f>
        <v>565</v>
      </c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</row>
    <row r="253" spans="1:110" s="23" customFormat="1" ht="12">
      <c r="A253" s="68" t="s">
        <v>237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34" t="s">
        <v>160</v>
      </c>
      <c r="AD253" s="34"/>
      <c r="AE253" s="34"/>
      <c r="AF253" s="34"/>
      <c r="AG253" s="34"/>
      <c r="AH253" s="34"/>
      <c r="AI253" s="34" t="s">
        <v>558</v>
      </c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6">
        <f>AZ254</f>
        <v>0</v>
      </c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>
        <f>BW254</f>
        <v>-565</v>
      </c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>
        <f>AZ253-BW253</f>
        <v>565</v>
      </c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</row>
    <row r="254" spans="1:110" ht="35.25" customHeight="1">
      <c r="A254" s="100" t="s">
        <v>591</v>
      </c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99" t="s">
        <v>160</v>
      </c>
      <c r="AD254" s="99"/>
      <c r="AE254" s="99"/>
      <c r="AF254" s="99"/>
      <c r="AG254" s="99"/>
      <c r="AH254" s="99"/>
      <c r="AI254" s="99" t="s">
        <v>559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7">
        <v>0</v>
      </c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>
        <v>-565</v>
      </c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>
        <f>AZ254-BW254</f>
        <v>565</v>
      </c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</row>
    <row r="255" spans="1:110" ht="27" customHeight="1">
      <c r="A255" s="98" t="str">
        <f>'[7]стр.2'!A155</f>
        <v> Обеспечение мероприятий по переселению граждан из аварийного жилищного фонда за счёт средств бюджетов</v>
      </c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9" t="s">
        <v>160</v>
      </c>
      <c r="AD255" s="99"/>
      <c r="AE255" s="99"/>
      <c r="AF255" s="99"/>
      <c r="AG255" s="99"/>
      <c r="AH255" s="99"/>
      <c r="AI255" s="99" t="s">
        <v>246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7">
        <f>AZ256</f>
        <v>0</v>
      </c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>
        <f>BW256</f>
        <v>0</v>
      </c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>
        <f t="shared" si="17"/>
        <v>0</v>
      </c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</row>
    <row r="256" spans="1:110" ht="12">
      <c r="A256" s="98" t="s">
        <v>410</v>
      </c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9" t="s">
        <v>160</v>
      </c>
      <c r="AD256" s="99"/>
      <c r="AE256" s="99"/>
      <c r="AF256" s="99"/>
      <c r="AG256" s="99"/>
      <c r="AH256" s="99"/>
      <c r="AI256" s="99" t="s">
        <v>414</v>
      </c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7">
        <f>AZ257</f>
        <v>0</v>
      </c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>
        <f>BW257</f>
        <v>0</v>
      </c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>
        <f t="shared" si="17"/>
        <v>0</v>
      </c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</row>
    <row r="257" spans="1:110" ht="12">
      <c r="A257" s="98" t="s">
        <v>271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9" t="s">
        <v>160</v>
      </c>
      <c r="AD257" s="99"/>
      <c r="AE257" s="99"/>
      <c r="AF257" s="99"/>
      <c r="AG257" s="99"/>
      <c r="AH257" s="99"/>
      <c r="AI257" s="99" t="s">
        <v>415</v>
      </c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7">
        <f>AZ258</f>
        <v>0</v>
      </c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>
        <f>BW258</f>
        <v>0</v>
      </c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>
        <f t="shared" si="17"/>
        <v>0</v>
      </c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</row>
    <row r="258" spans="1:110" ht="12">
      <c r="A258" s="98" t="s">
        <v>237</v>
      </c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9" t="s">
        <v>160</v>
      </c>
      <c r="AD258" s="99"/>
      <c r="AE258" s="99"/>
      <c r="AF258" s="99"/>
      <c r="AG258" s="99"/>
      <c r="AH258" s="99"/>
      <c r="AI258" s="99" t="s">
        <v>416</v>
      </c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7">
        <f>AZ259</f>
        <v>0</v>
      </c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>
        <f>BW259</f>
        <v>0</v>
      </c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>
        <f t="shared" si="17"/>
        <v>0</v>
      </c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</row>
    <row r="259" spans="1:110" ht="23.25" customHeight="1">
      <c r="A259" s="98" t="s">
        <v>408</v>
      </c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9" t="s">
        <v>160</v>
      </c>
      <c r="AD259" s="99"/>
      <c r="AE259" s="99"/>
      <c r="AF259" s="99"/>
      <c r="AG259" s="99"/>
      <c r="AH259" s="99"/>
      <c r="AI259" s="99" t="s">
        <v>417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7">
        <v>0</v>
      </c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>
        <v>0</v>
      </c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>
        <f>AZ259-BW259</f>
        <v>0</v>
      </c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</row>
    <row r="260" spans="1:110" ht="17.25" customHeight="1">
      <c r="A260" s="98" t="s">
        <v>388</v>
      </c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9" t="s">
        <v>160</v>
      </c>
      <c r="AD260" s="99"/>
      <c r="AE260" s="99"/>
      <c r="AF260" s="99"/>
      <c r="AG260" s="99"/>
      <c r="AH260" s="99"/>
      <c r="AI260" s="99" t="s">
        <v>418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7">
        <f>AZ267+AZ261</f>
        <v>45928922</v>
      </c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>
        <f>BW267+BW261</f>
        <v>0</v>
      </c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>
        <f>AZ260-BW260</f>
        <v>45928922</v>
      </c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</row>
    <row r="261" spans="1:110" ht="36" customHeight="1">
      <c r="A261" s="98" t="s">
        <v>480</v>
      </c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9" t="s">
        <v>160</v>
      </c>
      <c r="AD261" s="99"/>
      <c r="AE261" s="99"/>
      <c r="AF261" s="99"/>
      <c r="AG261" s="99"/>
      <c r="AH261" s="99"/>
      <c r="AI261" s="99" t="s">
        <v>481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7">
        <f>AZ262</f>
        <v>2199900</v>
      </c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>
        <f>BW262</f>
        <v>0</v>
      </c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>
        <f aca="true" t="shared" si="18" ref="CO261:CO266">AZ261-BW261</f>
        <v>2199900</v>
      </c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</row>
    <row r="262" spans="1:110" ht="39" customHeight="1">
      <c r="A262" s="98" t="s">
        <v>483</v>
      </c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9" t="s">
        <v>160</v>
      </c>
      <c r="AD262" s="99"/>
      <c r="AE262" s="99"/>
      <c r="AF262" s="99"/>
      <c r="AG262" s="99"/>
      <c r="AH262" s="99"/>
      <c r="AI262" s="99" t="s">
        <v>482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7">
        <f>AZ263</f>
        <v>2199900</v>
      </c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>
        <f>BW263</f>
        <v>0</v>
      </c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>
        <f t="shared" si="18"/>
        <v>2199900</v>
      </c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</row>
    <row r="263" spans="1:110" ht="12">
      <c r="A263" s="98" t="s">
        <v>410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9" t="s">
        <v>160</v>
      </c>
      <c r="AD263" s="99"/>
      <c r="AE263" s="99"/>
      <c r="AF263" s="99"/>
      <c r="AG263" s="99"/>
      <c r="AH263" s="99"/>
      <c r="AI263" s="99" t="s">
        <v>484</v>
      </c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7">
        <f>AZ264</f>
        <v>2199900</v>
      </c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>
        <f>BW264</f>
        <v>0</v>
      </c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>
        <f t="shared" si="18"/>
        <v>2199900</v>
      </c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</row>
    <row r="264" spans="1:110" ht="12">
      <c r="A264" s="98" t="s">
        <v>271</v>
      </c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9" t="s">
        <v>160</v>
      </c>
      <c r="AD264" s="99"/>
      <c r="AE264" s="99"/>
      <c r="AF264" s="99"/>
      <c r="AG264" s="99"/>
      <c r="AH264" s="99"/>
      <c r="AI264" s="99" t="s">
        <v>485</v>
      </c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7">
        <f>AZ265</f>
        <v>2199900</v>
      </c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>
        <f>BW265</f>
        <v>0</v>
      </c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>
        <f t="shared" si="18"/>
        <v>2199900</v>
      </c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</row>
    <row r="265" spans="1:110" ht="12">
      <c r="A265" s="98" t="s">
        <v>237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9" t="s">
        <v>160</v>
      </c>
      <c r="AD265" s="99"/>
      <c r="AE265" s="99"/>
      <c r="AF265" s="99"/>
      <c r="AG265" s="99"/>
      <c r="AH265" s="99"/>
      <c r="AI265" s="99" t="s">
        <v>486</v>
      </c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7">
        <f>AZ266</f>
        <v>2199900</v>
      </c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>
        <f>BW266</f>
        <v>0</v>
      </c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>
        <f t="shared" si="18"/>
        <v>2199900</v>
      </c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</row>
    <row r="266" spans="1:110" ht="25.5" customHeight="1">
      <c r="A266" s="98" t="s">
        <v>408</v>
      </c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9" t="s">
        <v>160</v>
      </c>
      <c r="AD266" s="99"/>
      <c r="AE266" s="99"/>
      <c r="AF266" s="99"/>
      <c r="AG266" s="99"/>
      <c r="AH266" s="99"/>
      <c r="AI266" s="99" t="s">
        <v>487</v>
      </c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7">
        <v>2199900</v>
      </c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>
        <v>0</v>
      </c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>
        <f t="shared" si="18"/>
        <v>2199900</v>
      </c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</row>
    <row r="267" spans="1:110" ht="33.75" customHeight="1">
      <c r="A267" s="98" t="s">
        <v>129</v>
      </c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9" t="s">
        <v>160</v>
      </c>
      <c r="AD267" s="99"/>
      <c r="AE267" s="99"/>
      <c r="AF267" s="99"/>
      <c r="AG267" s="99"/>
      <c r="AH267" s="99"/>
      <c r="AI267" s="99" t="s">
        <v>419</v>
      </c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7">
        <f>AZ268</f>
        <v>43729022</v>
      </c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>
        <f>BW268</f>
        <v>0</v>
      </c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>
        <f aca="true" t="shared" si="19" ref="CO267:CO285">AZ267-BW267</f>
        <v>43729022</v>
      </c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</row>
    <row r="268" spans="1:110" ht="46.5" customHeight="1">
      <c r="A268" s="98" t="s">
        <v>14</v>
      </c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9" t="s">
        <v>160</v>
      </c>
      <c r="AD268" s="99"/>
      <c r="AE268" s="99"/>
      <c r="AF268" s="99"/>
      <c r="AG268" s="99"/>
      <c r="AH268" s="99"/>
      <c r="AI268" s="99" t="s">
        <v>420</v>
      </c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7">
        <f>AZ269</f>
        <v>43729022</v>
      </c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>
        <f>BW269</f>
        <v>0</v>
      </c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>
        <f t="shared" si="19"/>
        <v>43729022</v>
      </c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</row>
    <row r="269" spans="1:110" ht="11.25" customHeight="1">
      <c r="A269" s="98" t="s">
        <v>271</v>
      </c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9" t="s">
        <v>160</v>
      </c>
      <c r="AD269" s="99"/>
      <c r="AE269" s="99"/>
      <c r="AF269" s="99"/>
      <c r="AG269" s="99"/>
      <c r="AH269" s="99"/>
      <c r="AI269" s="99" t="s">
        <v>421</v>
      </c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7">
        <f>AZ270</f>
        <v>43729022</v>
      </c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>
        <f>BW270</f>
        <v>0</v>
      </c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>
        <f t="shared" si="19"/>
        <v>43729022</v>
      </c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</row>
    <row r="270" spans="1:110" ht="12">
      <c r="A270" s="98" t="s">
        <v>237</v>
      </c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9" t="s">
        <v>160</v>
      </c>
      <c r="AD270" s="99"/>
      <c r="AE270" s="99"/>
      <c r="AF270" s="99"/>
      <c r="AG270" s="99"/>
      <c r="AH270" s="99"/>
      <c r="AI270" s="99" t="s">
        <v>422</v>
      </c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7">
        <f>AZ271</f>
        <v>43729022</v>
      </c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>
        <f>BW271</f>
        <v>0</v>
      </c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>
        <f t="shared" si="19"/>
        <v>43729022</v>
      </c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</row>
    <row r="271" spans="1:110" s="23" customFormat="1" ht="36.75" customHeight="1">
      <c r="A271" s="59" t="s">
        <v>591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34" t="s">
        <v>160</v>
      </c>
      <c r="AD271" s="34"/>
      <c r="AE271" s="34"/>
      <c r="AF271" s="34"/>
      <c r="AG271" s="34"/>
      <c r="AH271" s="34"/>
      <c r="AI271" s="34" t="s">
        <v>423</v>
      </c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6">
        <v>43729022</v>
      </c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>
        <v>0</v>
      </c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>
        <f t="shared" si="19"/>
        <v>43729022</v>
      </c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</row>
    <row r="272" spans="1:110" s="23" customFormat="1" ht="49.5" customHeight="1">
      <c r="A272" s="98" t="s">
        <v>582</v>
      </c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9" t="s">
        <v>160</v>
      </c>
      <c r="AD272" s="99"/>
      <c r="AE272" s="99"/>
      <c r="AF272" s="99"/>
      <c r="AG272" s="99"/>
      <c r="AH272" s="99"/>
      <c r="AI272" s="99" t="s">
        <v>583</v>
      </c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7">
        <v>0</v>
      </c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>
        <v>0</v>
      </c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>
        <f t="shared" si="19"/>
        <v>0</v>
      </c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</row>
    <row r="273" spans="1:110" s="23" customFormat="1" ht="12">
      <c r="A273" s="98" t="s">
        <v>214</v>
      </c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9" t="s">
        <v>160</v>
      </c>
      <c r="AD273" s="99"/>
      <c r="AE273" s="99"/>
      <c r="AF273" s="99"/>
      <c r="AG273" s="99"/>
      <c r="AH273" s="99"/>
      <c r="AI273" s="99" t="s">
        <v>584</v>
      </c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7">
        <v>0</v>
      </c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>
        <v>0</v>
      </c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>
        <f t="shared" si="19"/>
        <v>0</v>
      </c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</row>
    <row r="274" spans="1:110" s="23" customFormat="1" ht="12">
      <c r="A274" s="98" t="s">
        <v>215</v>
      </c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9" t="s">
        <v>160</v>
      </c>
      <c r="AD274" s="99"/>
      <c r="AE274" s="99"/>
      <c r="AF274" s="99"/>
      <c r="AG274" s="99"/>
      <c r="AH274" s="99"/>
      <c r="AI274" s="99" t="s">
        <v>585</v>
      </c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7">
        <v>0</v>
      </c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>
        <v>0</v>
      </c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>
        <f t="shared" si="19"/>
        <v>0</v>
      </c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</row>
    <row r="275" spans="1:110" ht="12">
      <c r="A275" s="98" t="s">
        <v>366</v>
      </c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9" t="s">
        <v>160</v>
      </c>
      <c r="AD275" s="99"/>
      <c r="AE275" s="99"/>
      <c r="AF275" s="99"/>
      <c r="AG275" s="99"/>
      <c r="AH275" s="99"/>
      <c r="AI275" s="99" t="s">
        <v>424</v>
      </c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7">
        <f>AZ276</f>
        <v>12440827</v>
      </c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>
        <f>BW276</f>
        <v>1235971.98</v>
      </c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>
        <f t="shared" si="19"/>
        <v>11204855.02</v>
      </c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</row>
    <row r="276" spans="1:110" ht="43.5" customHeight="1">
      <c r="A276" s="98" t="s">
        <v>15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9" t="s">
        <v>160</v>
      </c>
      <c r="AD276" s="99"/>
      <c r="AE276" s="99"/>
      <c r="AF276" s="99"/>
      <c r="AG276" s="99"/>
      <c r="AH276" s="99"/>
      <c r="AI276" s="99" t="s">
        <v>16</v>
      </c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7">
        <f>AZ277</f>
        <v>12440827</v>
      </c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>
        <f>BW277</f>
        <v>1235971.98</v>
      </c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>
        <f t="shared" si="19"/>
        <v>11204855.02</v>
      </c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</row>
    <row r="277" spans="1:110" ht="29.25" customHeight="1">
      <c r="A277" s="98" t="s">
        <v>282</v>
      </c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9" t="s">
        <v>160</v>
      </c>
      <c r="AD277" s="99"/>
      <c r="AE277" s="99"/>
      <c r="AF277" s="99"/>
      <c r="AG277" s="99"/>
      <c r="AH277" s="99"/>
      <c r="AI277" s="99" t="s">
        <v>17</v>
      </c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7">
        <f>AZ278+AZ283</f>
        <v>12440827</v>
      </c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>
        <f>BW278+BW283</f>
        <v>1235971.98</v>
      </c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>
        <f t="shared" si="19"/>
        <v>11204855.02</v>
      </c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</row>
    <row r="278" spans="1:110" ht="15" customHeight="1">
      <c r="A278" s="98" t="s">
        <v>271</v>
      </c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9" t="s">
        <v>160</v>
      </c>
      <c r="AD278" s="99"/>
      <c r="AE278" s="99"/>
      <c r="AF278" s="99"/>
      <c r="AG278" s="99"/>
      <c r="AH278" s="99"/>
      <c r="AI278" s="99" t="s">
        <v>18</v>
      </c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7">
        <f>AZ279+AZ281</f>
        <v>10640827</v>
      </c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>
        <f>BW279+BW281</f>
        <v>1235971.98</v>
      </c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>
        <f t="shared" si="19"/>
        <v>9404855.02</v>
      </c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</row>
    <row r="279" spans="1:110" ht="10.5" customHeight="1">
      <c r="A279" s="98" t="s">
        <v>212</v>
      </c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9" t="s">
        <v>160</v>
      </c>
      <c r="AD279" s="99"/>
      <c r="AE279" s="99"/>
      <c r="AF279" s="99"/>
      <c r="AG279" s="99"/>
      <c r="AH279" s="99"/>
      <c r="AI279" s="99" t="s">
        <v>19</v>
      </c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7">
        <f>AZ280</f>
        <v>8899000</v>
      </c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>
        <f>BW280</f>
        <v>0</v>
      </c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>
        <f t="shared" si="19"/>
        <v>8899000</v>
      </c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</row>
    <row r="280" spans="1:110" ht="12.75" customHeight="1">
      <c r="A280" s="115" t="s">
        <v>209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7"/>
      <c r="AC280" s="118" t="s">
        <v>160</v>
      </c>
      <c r="AD280" s="119"/>
      <c r="AE280" s="119"/>
      <c r="AF280" s="119"/>
      <c r="AG280" s="119"/>
      <c r="AH280" s="120"/>
      <c r="AI280" s="118" t="s">
        <v>20</v>
      </c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20"/>
      <c r="AZ280" s="121">
        <v>8899000</v>
      </c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3"/>
      <c r="BW280" s="121">
        <v>0</v>
      </c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3"/>
      <c r="CO280" s="121">
        <f t="shared" si="19"/>
        <v>8899000</v>
      </c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2"/>
      <c r="DE280" s="122"/>
      <c r="DF280" s="123"/>
    </row>
    <row r="281" spans="1:110" ht="12">
      <c r="A281" s="98" t="s">
        <v>237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9" t="s">
        <v>160</v>
      </c>
      <c r="AD281" s="99"/>
      <c r="AE281" s="99"/>
      <c r="AF281" s="99"/>
      <c r="AG281" s="99"/>
      <c r="AH281" s="99"/>
      <c r="AI281" s="99" t="s">
        <v>21</v>
      </c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7">
        <f>AZ282</f>
        <v>1741827</v>
      </c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>
        <f>BW282</f>
        <v>1235971.98</v>
      </c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>
        <f t="shared" si="19"/>
        <v>505855.02</v>
      </c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</row>
    <row r="282" spans="1:110" ht="24.75" customHeight="1">
      <c r="A282" s="98" t="s">
        <v>22</v>
      </c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9" t="s">
        <v>160</v>
      </c>
      <c r="AD282" s="99"/>
      <c r="AE282" s="99"/>
      <c r="AF282" s="99"/>
      <c r="AG282" s="99"/>
      <c r="AH282" s="99"/>
      <c r="AI282" s="99" t="s">
        <v>23</v>
      </c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7">
        <v>1741827</v>
      </c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>
        <v>1235971.98</v>
      </c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>
        <f t="shared" si="19"/>
        <v>505855.02</v>
      </c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</row>
    <row r="283" spans="1:110" ht="12">
      <c r="A283" s="98" t="s">
        <v>214</v>
      </c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9" t="s">
        <v>160</v>
      </c>
      <c r="AD283" s="99"/>
      <c r="AE283" s="99"/>
      <c r="AF283" s="99"/>
      <c r="AG283" s="99"/>
      <c r="AH283" s="99"/>
      <c r="AI283" s="99" t="s">
        <v>24</v>
      </c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7">
        <f>AZ284</f>
        <v>1800000</v>
      </c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>
        <f>BW284</f>
        <v>0</v>
      </c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>
        <f t="shared" si="19"/>
        <v>1800000</v>
      </c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</row>
    <row r="284" spans="1:110" ht="12">
      <c r="A284" s="98" t="s">
        <v>215</v>
      </c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9" t="s">
        <v>160</v>
      </c>
      <c r="AD284" s="99"/>
      <c r="AE284" s="99"/>
      <c r="AF284" s="99"/>
      <c r="AG284" s="99"/>
      <c r="AH284" s="99"/>
      <c r="AI284" s="99" t="s">
        <v>25</v>
      </c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7">
        <v>1800000</v>
      </c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>
        <v>0</v>
      </c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>
        <f t="shared" si="19"/>
        <v>1800000</v>
      </c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</row>
    <row r="285" spans="1:110" ht="14.25" customHeight="1">
      <c r="A285" s="98" t="str">
        <f>'[6]Месячный отчет Расходы в Excel'!A223</f>
        <v> Коммунальное хозяйство</v>
      </c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9" t="s">
        <v>160</v>
      </c>
      <c r="AD285" s="99"/>
      <c r="AE285" s="99"/>
      <c r="AF285" s="99"/>
      <c r="AG285" s="99"/>
      <c r="AH285" s="99"/>
      <c r="AI285" s="99" t="str">
        <f>'[6]Месячный отчет Расходы в Excel'!B223</f>
        <v>951 0502 0000000 000 000</v>
      </c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7">
        <f>AZ286+AZ291</f>
        <v>5246152</v>
      </c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>
        <f>BW286+BW291</f>
        <v>185163.04</v>
      </c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>
        <f t="shared" si="19"/>
        <v>5060988.96</v>
      </c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</row>
    <row r="286" spans="1:110" ht="12">
      <c r="A286" s="98" t="s">
        <v>388</v>
      </c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9" t="s">
        <v>160</v>
      </c>
      <c r="AD286" s="99"/>
      <c r="AE286" s="99"/>
      <c r="AF286" s="99"/>
      <c r="AG286" s="99"/>
      <c r="AH286" s="99"/>
      <c r="AI286" s="99" t="s">
        <v>425</v>
      </c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7">
        <f>AZ287</f>
        <v>2841739</v>
      </c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>
        <f>BW287</f>
        <v>0</v>
      </c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>
        <f aca="true" t="shared" si="20" ref="CO286:CO297">AZ286-BW286</f>
        <v>2841739</v>
      </c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</row>
    <row r="287" spans="1:110" ht="38.25" customHeight="1">
      <c r="A287" s="98" t="s">
        <v>586</v>
      </c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9" t="s">
        <v>160</v>
      </c>
      <c r="AD287" s="99"/>
      <c r="AE287" s="99"/>
      <c r="AF287" s="99"/>
      <c r="AG287" s="99"/>
      <c r="AH287" s="99"/>
      <c r="AI287" s="99" t="s">
        <v>587</v>
      </c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7">
        <f>AZ288</f>
        <v>2841739</v>
      </c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>
        <f>BW288</f>
        <v>0</v>
      </c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>
        <f t="shared" si="20"/>
        <v>2841739</v>
      </c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</row>
    <row r="288" spans="1:110" ht="38.25" customHeight="1">
      <c r="A288" s="98" t="s">
        <v>26</v>
      </c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9" t="s">
        <v>160</v>
      </c>
      <c r="AD288" s="99"/>
      <c r="AE288" s="99"/>
      <c r="AF288" s="99"/>
      <c r="AG288" s="99"/>
      <c r="AH288" s="99"/>
      <c r="AI288" s="99" t="s">
        <v>27</v>
      </c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7">
        <f>AZ289</f>
        <v>2841739</v>
      </c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>
        <f>BW289</f>
        <v>0</v>
      </c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>
        <f t="shared" si="20"/>
        <v>2841739</v>
      </c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</row>
    <row r="289" spans="1:110" ht="12">
      <c r="A289" s="98" t="s">
        <v>214</v>
      </c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9" t="s">
        <v>160</v>
      </c>
      <c r="AD289" s="99"/>
      <c r="AE289" s="99"/>
      <c r="AF289" s="99"/>
      <c r="AG289" s="99"/>
      <c r="AH289" s="99"/>
      <c r="AI289" s="99" t="s">
        <v>28</v>
      </c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7">
        <f>AZ290</f>
        <v>2841739</v>
      </c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>
        <f>BW290</f>
        <v>0</v>
      </c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>
        <f t="shared" si="20"/>
        <v>2841739</v>
      </c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</row>
    <row r="290" spans="1:110" ht="12">
      <c r="A290" s="98" t="s">
        <v>215</v>
      </c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9" t="s">
        <v>160</v>
      </c>
      <c r="AD290" s="99"/>
      <c r="AE290" s="99"/>
      <c r="AF290" s="99"/>
      <c r="AG290" s="99"/>
      <c r="AH290" s="99"/>
      <c r="AI290" s="99" t="s">
        <v>29</v>
      </c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7">
        <v>2841739</v>
      </c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>
        <v>0</v>
      </c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>
        <f t="shared" si="20"/>
        <v>2841739</v>
      </c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</row>
    <row r="291" spans="1:110" ht="12">
      <c r="A291" s="98" t="s">
        <v>366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9" t="s">
        <v>160</v>
      </c>
      <c r="AD291" s="99"/>
      <c r="AE291" s="99"/>
      <c r="AF291" s="99"/>
      <c r="AG291" s="99"/>
      <c r="AH291" s="99"/>
      <c r="AI291" s="99" t="s">
        <v>211</v>
      </c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7">
        <f>AZ292</f>
        <v>2404413</v>
      </c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>
        <f>BW292</f>
        <v>185163.04</v>
      </c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>
        <f t="shared" si="20"/>
        <v>2219249.96</v>
      </c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</row>
    <row r="292" spans="1:110" ht="48" customHeight="1">
      <c r="A292" s="98" t="s">
        <v>30</v>
      </c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9" t="s">
        <v>160</v>
      </c>
      <c r="AD292" s="99"/>
      <c r="AE292" s="99"/>
      <c r="AF292" s="99"/>
      <c r="AG292" s="99"/>
      <c r="AH292" s="99"/>
      <c r="AI292" s="99" t="s">
        <v>31</v>
      </c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7">
        <f>AZ293+AZ304</f>
        <v>2404413</v>
      </c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>
        <f>BW293+BW304</f>
        <v>185163.04</v>
      </c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>
        <f t="shared" si="20"/>
        <v>2219249.96</v>
      </c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</row>
    <row r="293" spans="1:110" ht="27" customHeight="1">
      <c r="A293" s="98" t="s">
        <v>282</v>
      </c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9" t="s">
        <v>160</v>
      </c>
      <c r="AD293" s="99"/>
      <c r="AE293" s="99"/>
      <c r="AF293" s="99"/>
      <c r="AG293" s="99"/>
      <c r="AH293" s="99"/>
      <c r="AI293" s="99" t="s">
        <v>32</v>
      </c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7">
        <f>AZ294+AZ302</f>
        <v>2301413</v>
      </c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>
        <f>BW294+BW302</f>
        <v>185163.04</v>
      </c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>
        <f t="shared" si="20"/>
        <v>2116249.96</v>
      </c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</row>
    <row r="294" spans="1:110" ht="15" customHeight="1">
      <c r="A294" s="98" t="s">
        <v>271</v>
      </c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9" t="s">
        <v>160</v>
      </c>
      <c r="AD294" s="99"/>
      <c r="AE294" s="99"/>
      <c r="AF294" s="99"/>
      <c r="AG294" s="99"/>
      <c r="AH294" s="99"/>
      <c r="AI294" s="99" t="s">
        <v>34</v>
      </c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7">
        <f>AZ295+AZ300</f>
        <v>2044313</v>
      </c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>
        <f>BW295+BW300</f>
        <v>27013.04</v>
      </c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>
        <f t="shared" si="20"/>
        <v>2017299.96</v>
      </c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</row>
    <row r="295" spans="1:110" ht="16.5" customHeight="1">
      <c r="A295" s="98" t="s">
        <v>212</v>
      </c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9" t="s">
        <v>160</v>
      </c>
      <c r="AD295" s="99"/>
      <c r="AE295" s="99"/>
      <c r="AF295" s="99"/>
      <c r="AG295" s="99"/>
      <c r="AH295" s="99"/>
      <c r="AI295" s="99" t="s">
        <v>33</v>
      </c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7">
        <f>AZ296+AZ297+AZ298+AZ299</f>
        <v>1991213</v>
      </c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>
        <f>BW296+BW297+BW298+BW299</f>
        <v>473.02</v>
      </c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>
        <f t="shared" si="20"/>
        <v>1990739.98</v>
      </c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</row>
    <row r="296" spans="1:110" ht="16.5" customHeight="1">
      <c r="A296" s="98" t="s">
        <v>313</v>
      </c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9" t="s">
        <v>160</v>
      </c>
      <c r="AD296" s="99"/>
      <c r="AE296" s="99"/>
      <c r="AF296" s="99"/>
      <c r="AG296" s="99"/>
      <c r="AH296" s="99"/>
      <c r="AI296" s="99" t="s">
        <v>35</v>
      </c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7">
        <v>20000</v>
      </c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>
        <v>0</v>
      </c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>
        <f t="shared" si="20"/>
        <v>20000</v>
      </c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</row>
    <row r="297" spans="1:110" ht="12">
      <c r="A297" s="98" t="s">
        <v>426</v>
      </c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9" t="s">
        <v>160</v>
      </c>
      <c r="AD297" s="99"/>
      <c r="AE297" s="99"/>
      <c r="AF297" s="99"/>
      <c r="AG297" s="99"/>
      <c r="AH297" s="99"/>
      <c r="AI297" s="99" t="s">
        <v>36</v>
      </c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7">
        <v>21700</v>
      </c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>
        <v>473.02</v>
      </c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>
        <f t="shared" si="20"/>
        <v>21226.98</v>
      </c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</row>
    <row r="298" spans="1:110" ht="12.75">
      <c r="A298" s="98" t="s">
        <v>213</v>
      </c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9" t="s">
        <v>160</v>
      </c>
      <c r="AD298" s="99"/>
      <c r="AE298" s="99"/>
      <c r="AF298" s="99"/>
      <c r="AG298" s="99"/>
      <c r="AH298" s="99"/>
      <c r="AI298" s="99" t="s">
        <v>37</v>
      </c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7">
        <v>913713</v>
      </c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97">
        <v>0</v>
      </c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97">
        <f aca="true" t="shared" si="21" ref="CO298:CO305">AZ298-BW298</f>
        <v>913713</v>
      </c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</row>
    <row r="299" spans="1:110" ht="12.75">
      <c r="A299" s="98" t="s">
        <v>209</v>
      </c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9" t="s">
        <v>160</v>
      </c>
      <c r="AD299" s="99"/>
      <c r="AE299" s="99"/>
      <c r="AF299" s="99"/>
      <c r="AG299" s="99"/>
      <c r="AH299" s="99"/>
      <c r="AI299" s="99" t="s">
        <v>38</v>
      </c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7">
        <v>1035800</v>
      </c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97">
        <v>0</v>
      </c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97">
        <f t="shared" si="21"/>
        <v>1035800</v>
      </c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</row>
    <row r="300" spans="1:110" ht="12.75">
      <c r="A300" s="98" t="s">
        <v>237</v>
      </c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9" t="s">
        <v>160</v>
      </c>
      <c r="AD300" s="99"/>
      <c r="AE300" s="99"/>
      <c r="AF300" s="99"/>
      <c r="AG300" s="99"/>
      <c r="AH300" s="99"/>
      <c r="AI300" s="99" t="s">
        <v>39</v>
      </c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7">
        <f>AZ301</f>
        <v>53100</v>
      </c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97">
        <f>BW301</f>
        <v>26540.02</v>
      </c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97">
        <f t="shared" si="21"/>
        <v>26559.98</v>
      </c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</row>
    <row r="301" spans="1:110" ht="33.75" customHeight="1">
      <c r="A301" s="98" t="s">
        <v>591</v>
      </c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9" t="s">
        <v>160</v>
      </c>
      <c r="AD301" s="99"/>
      <c r="AE301" s="99"/>
      <c r="AF301" s="99"/>
      <c r="AG301" s="99"/>
      <c r="AH301" s="99"/>
      <c r="AI301" s="99" t="s">
        <v>40</v>
      </c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7">
        <v>53100</v>
      </c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97">
        <v>26540.02</v>
      </c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97">
        <f t="shared" si="21"/>
        <v>26559.98</v>
      </c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</row>
    <row r="302" spans="1:110" ht="12">
      <c r="A302" s="98" t="s">
        <v>214</v>
      </c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9" t="s">
        <v>160</v>
      </c>
      <c r="AD302" s="99"/>
      <c r="AE302" s="99"/>
      <c r="AF302" s="99"/>
      <c r="AG302" s="99"/>
      <c r="AH302" s="99"/>
      <c r="AI302" s="99" t="s">
        <v>41</v>
      </c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7">
        <f>AZ303</f>
        <v>257100</v>
      </c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>
        <f>BW303</f>
        <v>158150</v>
      </c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>
        <f>AZ302-BW302</f>
        <v>98950</v>
      </c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</row>
    <row r="303" spans="1:110" ht="12">
      <c r="A303" s="98" t="s">
        <v>238</v>
      </c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9" t="s">
        <v>160</v>
      </c>
      <c r="AD303" s="99"/>
      <c r="AE303" s="99"/>
      <c r="AF303" s="99"/>
      <c r="AG303" s="99"/>
      <c r="AH303" s="99"/>
      <c r="AI303" s="99" t="s">
        <v>42</v>
      </c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7">
        <v>257100</v>
      </c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>
        <v>158150</v>
      </c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>
        <f>AZ303-BW303</f>
        <v>98950</v>
      </c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</row>
    <row r="304" spans="1:110" ht="12.75">
      <c r="A304" s="98" t="s">
        <v>43</v>
      </c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9" t="s">
        <v>160</v>
      </c>
      <c r="AD304" s="99"/>
      <c r="AE304" s="99"/>
      <c r="AF304" s="99"/>
      <c r="AG304" s="99"/>
      <c r="AH304" s="99"/>
      <c r="AI304" s="99" t="s">
        <v>44</v>
      </c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7">
        <f>AZ305</f>
        <v>103000</v>
      </c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97">
        <f>BW305</f>
        <v>0</v>
      </c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97">
        <f t="shared" si="21"/>
        <v>103000</v>
      </c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</row>
    <row r="305" spans="1:110" ht="12.75">
      <c r="A305" s="98" t="s">
        <v>271</v>
      </c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9" t="s">
        <v>160</v>
      </c>
      <c r="AD305" s="99"/>
      <c r="AE305" s="99"/>
      <c r="AF305" s="99"/>
      <c r="AG305" s="99"/>
      <c r="AH305" s="99"/>
      <c r="AI305" s="99" t="s">
        <v>45</v>
      </c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7">
        <f>AZ306</f>
        <v>103000</v>
      </c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97">
        <f>BW306</f>
        <v>0</v>
      </c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97">
        <f t="shared" si="21"/>
        <v>103000</v>
      </c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</row>
    <row r="306" spans="1:110" ht="12">
      <c r="A306" s="98" t="s">
        <v>201</v>
      </c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9" t="s">
        <v>160</v>
      </c>
      <c r="AD306" s="99"/>
      <c r="AE306" s="99"/>
      <c r="AF306" s="99"/>
      <c r="AG306" s="99"/>
      <c r="AH306" s="99"/>
      <c r="AI306" s="99" t="s">
        <v>588</v>
      </c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7">
        <v>103000</v>
      </c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>
        <v>0</v>
      </c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>
        <f aca="true" t="shared" si="22" ref="CO306:CO322">AZ306-BW306</f>
        <v>103000</v>
      </c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</row>
    <row r="307" spans="1:110" ht="12">
      <c r="A307" s="98" t="str">
        <f>'[6]Месячный отчет Расходы в Excel'!A259</f>
        <v> Благоустройство</v>
      </c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9" t="s">
        <v>160</v>
      </c>
      <c r="AD307" s="99"/>
      <c r="AE307" s="99"/>
      <c r="AF307" s="99"/>
      <c r="AG307" s="99"/>
      <c r="AH307" s="99"/>
      <c r="AI307" s="99" t="str">
        <f>'[6]Месячный отчет Расходы в Excel'!B259</f>
        <v>951 0503 0000000 000 000</v>
      </c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33">
        <f>AZ314+AZ308</f>
        <v>46792700</v>
      </c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>
        <f>BW314+BW308</f>
        <v>2902697.2799999993</v>
      </c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97">
        <f t="shared" si="22"/>
        <v>43890002.72</v>
      </c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</row>
    <row r="308" spans="1:110" ht="12">
      <c r="A308" s="98" t="s">
        <v>388</v>
      </c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9" t="s">
        <v>160</v>
      </c>
      <c r="AD308" s="99"/>
      <c r="AE308" s="99"/>
      <c r="AF308" s="99"/>
      <c r="AG308" s="99"/>
      <c r="AH308" s="99"/>
      <c r="AI308" s="99" t="s">
        <v>46</v>
      </c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7">
        <f>AZ309</f>
        <v>0</v>
      </c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>
        <f>BW309</f>
        <v>0</v>
      </c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>
        <f aca="true" t="shared" si="23" ref="CO308:CO313">AZ308-BW308</f>
        <v>0</v>
      </c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</row>
    <row r="309" spans="1:110" ht="33" customHeight="1">
      <c r="A309" s="98" t="s">
        <v>47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9" t="s">
        <v>160</v>
      </c>
      <c r="AD309" s="99"/>
      <c r="AE309" s="99"/>
      <c r="AF309" s="99"/>
      <c r="AG309" s="99"/>
      <c r="AH309" s="99"/>
      <c r="AI309" s="99" t="s">
        <v>48</v>
      </c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7">
        <f>AZ310</f>
        <v>0</v>
      </c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>
        <f>BW310</f>
        <v>0</v>
      </c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>
        <f t="shared" si="23"/>
        <v>0</v>
      </c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</row>
    <row r="310" spans="1:110" ht="27.75" customHeight="1">
      <c r="A310" s="98" t="s">
        <v>49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9" t="s">
        <v>160</v>
      </c>
      <c r="AD310" s="99"/>
      <c r="AE310" s="99"/>
      <c r="AF310" s="99"/>
      <c r="AG310" s="99"/>
      <c r="AH310" s="99"/>
      <c r="AI310" s="99" t="s">
        <v>50</v>
      </c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7">
        <f>AZ311</f>
        <v>0</v>
      </c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>
        <f>BW311</f>
        <v>0</v>
      </c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>
        <f t="shared" si="23"/>
        <v>0</v>
      </c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</row>
    <row r="311" spans="1:110" ht="36" customHeight="1">
      <c r="A311" s="98" t="s">
        <v>51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9" t="s">
        <v>160</v>
      </c>
      <c r="AD311" s="99"/>
      <c r="AE311" s="99"/>
      <c r="AF311" s="99"/>
      <c r="AG311" s="99"/>
      <c r="AH311" s="99"/>
      <c r="AI311" s="99" t="s">
        <v>52</v>
      </c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7">
        <f>AZ312</f>
        <v>0</v>
      </c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>
        <f>BW312</f>
        <v>0</v>
      </c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>
        <f t="shared" si="23"/>
        <v>0</v>
      </c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</row>
    <row r="312" spans="1:110" ht="12">
      <c r="A312" s="98" t="s">
        <v>214</v>
      </c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9" t="s">
        <v>160</v>
      </c>
      <c r="AD312" s="99"/>
      <c r="AE312" s="99"/>
      <c r="AF312" s="99"/>
      <c r="AG312" s="99"/>
      <c r="AH312" s="99"/>
      <c r="AI312" s="99" t="s">
        <v>53</v>
      </c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7">
        <f>AZ313</f>
        <v>0</v>
      </c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>
        <f>BW313</f>
        <v>0</v>
      </c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>
        <f t="shared" si="23"/>
        <v>0</v>
      </c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</row>
    <row r="313" spans="1:110" ht="12">
      <c r="A313" s="98" t="s">
        <v>215</v>
      </c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9" t="s">
        <v>160</v>
      </c>
      <c r="AD313" s="99"/>
      <c r="AE313" s="99"/>
      <c r="AF313" s="99"/>
      <c r="AG313" s="99"/>
      <c r="AH313" s="99"/>
      <c r="AI313" s="99" t="s">
        <v>54</v>
      </c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7">
        <v>0</v>
      </c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>
        <v>0</v>
      </c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>
        <f t="shared" si="23"/>
        <v>0</v>
      </c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</row>
    <row r="314" spans="1:110" ht="12">
      <c r="A314" s="98" t="s">
        <v>210</v>
      </c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9" t="s">
        <v>160</v>
      </c>
      <c r="AD314" s="99"/>
      <c r="AE314" s="99"/>
      <c r="AF314" s="99"/>
      <c r="AG314" s="99"/>
      <c r="AH314" s="99"/>
      <c r="AI314" s="99" t="s">
        <v>427</v>
      </c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7">
        <f>AZ315+AZ328</f>
        <v>46792700</v>
      </c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>
        <f>BW315+BW328</f>
        <v>2902697.2799999993</v>
      </c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>
        <f t="shared" si="22"/>
        <v>43890002.72</v>
      </c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</row>
    <row r="315" spans="1:110" ht="36.75" customHeight="1">
      <c r="A315" s="98" t="s">
        <v>589</v>
      </c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9" t="s">
        <v>160</v>
      </c>
      <c r="AD315" s="99"/>
      <c r="AE315" s="99"/>
      <c r="AF315" s="99"/>
      <c r="AG315" s="99"/>
      <c r="AH315" s="99"/>
      <c r="AI315" s="99" t="s">
        <v>428</v>
      </c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7">
        <f>AZ316+AZ322</f>
        <v>0</v>
      </c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>
        <f>BW316+BW322</f>
        <v>-1</v>
      </c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>
        <f t="shared" si="22"/>
        <v>1</v>
      </c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</row>
    <row r="316" spans="1:110" ht="12">
      <c r="A316" s="98" t="s">
        <v>430</v>
      </c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9" t="s">
        <v>160</v>
      </c>
      <c r="AD316" s="99"/>
      <c r="AE316" s="99"/>
      <c r="AF316" s="99"/>
      <c r="AG316" s="99"/>
      <c r="AH316" s="99"/>
      <c r="AI316" s="99" t="s">
        <v>429</v>
      </c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7">
        <f>AZ317</f>
        <v>0</v>
      </c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>
        <f>BW317</f>
        <v>0</v>
      </c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>
        <f t="shared" si="22"/>
        <v>0</v>
      </c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</row>
    <row r="317" spans="1:110" ht="21.75" customHeight="1">
      <c r="A317" s="98" t="s">
        <v>282</v>
      </c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9" t="s">
        <v>160</v>
      </c>
      <c r="AD317" s="99"/>
      <c r="AE317" s="99"/>
      <c r="AF317" s="99"/>
      <c r="AG317" s="99"/>
      <c r="AH317" s="99"/>
      <c r="AI317" s="99" t="s">
        <v>431</v>
      </c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7">
        <f>AZ318</f>
        <v>0</v>
      </c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>
        <f>BW318</f>
        <v>0</v>
      </c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>
        <f t="shared" si="22"/>
        <v>0</v>
      </c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</row>
    <row r="318" spans="1:110" ht="11.25" customHeight="1">
      <c r="A318" s="98" t="s">
        <v>271</v>
      </c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9" t="s">
        <v>160</v>
      </c>
      <c r="AD318" s="99"/>
      <c r="AE318" s="99"/>
      <c r="AF318" s="99"/>
      <c r="AG318" s="99"/>
      <c r="AH318" s="99"/>
      <c r="AI318" s="99" t="s">
        <v>432</v>
      </c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7">
        <f>AZ319</f>
        <v>0</v>
      </c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>
        <f>BW319</f>
        <v>0</v>
      </c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>
        <f t="shared" si="22"/>
        <v>0</v>
      </c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</row>
    <row r="319" spans="1:110" ht="14.25" customHeight="1">
      <c r="A319" s="98" t="s">
        <v>212</v>
      </c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9" t="s">
        <v>160</v>
      </c>
      <c r="AD319" s="99"/>
      <c r="AE319" s="99"/>
      <c r="AF319" s="99"/>
      <c r="AG319" s="99"/>
      <c r="AH319" s="99"/>
      <c r="AI319" s="99" t="s">
        <v>433</v>
      </c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7">
        <f>AZ320+AZ321</f>
        <v>0</v>
      </c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>
        <f>BW320+BW321</f>
        <v>0</v>
      </c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>
        <f t="shared" si="22"/>
        <v>0</v>
      </c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</row>
    <row r="320" spans="1:110" ht="12">
      <c r="A320" s="98" t="s">
        <v>213</v>
      </c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9" t="s">
        <v>160</v>
      </c>
      <c r="AD320" s="99"/>
      <c r="AE320" s="99"/>
      <c r="AF320" s="99"/>
      <c r="AG320" s="99"/>
      <c r="AH320" s="99"/>
      <c r="AI320" s="99" t="s">
        <v>434</v>
      </c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7">
        <v>0</v>
      </c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>
        <v>0</v>
      </c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>
        <f t="shared" si="22"/>
        <v>0</v>
      </c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</row>
    <row r="321" spans="1:110" ht="12">
      <c r="A321" s="98" t="s">
        <v>209</v>
      </c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9" t="s">
        <v>160</v>
      </c>
      <c r="AD321" s="99"/>
      <c r="AE321" s="99"/>
      <c r="AF321" s="99"/>
      <c r="AG321" s="99"/>
      <c r="AH321" s="99"/>
      <c r="AI321" s="99" t="s">
        <v>435</v>
      </c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7">
        <v>0</v>
      </c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>
        <v>0</v>
      </c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>
        <f t="shared" si="22"/>
        <v>0</v>
      </c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</row>
    <row r="322" spans="1:110" ht="36.75" customHeight="1">
      <c r="A322" s="98" t="s">
        <v>615</v>
      </c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9" t="s">
        <v>160</v>
      </c>
      <c r="AD322" s="99"/>
      <c r="AE322" s="99"/>
      <c r="AF322" s="99"/>
      <c r="AG322" s="99"/>
      <c r="AH322" s="99"/>
      <c r="AI322" s="99" t="s">
        <v>437</v>
      </c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7">
        <f>AZ323</f>
        <v>0</v>
      </c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>
        <f>BW323</f>
        <v>-1</v>
      </c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>
        <f t="shared" si="22"/>
        <v>1</v>
      </c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</row>
    <row r="323" spans="1:110" ht="24" customHeight="1">
      <c r="A323" s="98" t="s">
        <v>282</v>
      </c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9" t="s">
        <v>160</v>
      </c>
      <c r="AD323" s="99"/>
      <c r="AE323" s="99"/>
      <c r="AF323" s="99"/>
      <c r="AG323" s="99"/>
      <c r="AH323" s="99"/>
      <c r="AI323" s="99" t="s">
        <v>438</v>
      </c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7">
        <f>AZ324</f>
        <v>0</v>
      </c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>
        <f>BW324</f>
        <v>-1</v>
      </c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>
        <f aca="true" t="shared" si="24" ref="CO323:CO334">AZ323-BW323</f>
        <v>1</v>
      </c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</row>
    <row r="324" spans="1:110" ht="12">
      <c r="A324" s="98" t="s">
        <v>271</v>
      </c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9" t="s">
        <v>160</v>
      </c>
      <c r="AD324" s="99"/>
      <c r="AE324" s="99"/>
      <c r="AF324" s="99"/>
      <c r="AG324" s="99"/>
      <c r="AH324" s="99"/>
      <c r="AI324" s="99" t="s">
        <v>439</v>
      </c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7">
        <f>AZ325</f>
        <v>0</v>
      </c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>
        <f>BW325</f>
        <v>-1</v>
      </c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>
        <f t="shared" si="24"/>
        <v>1</v>
      </c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</row>
    <row r="325" spans="1:110" ht="12">
      <c r="A325" s="98" t="s">
        <v>212</v>
      </c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9" t="s">
        <v>160</v>
      </c>
      <c r="AD325" s="99"/>
      <c r="AE325" s="99"/>
      <c r="AF325" s="99"/>
      <c r="AG325" s="99"/>
      <c r="AH325" s="99"/>
      <c r="AI325" s="99" t="s">
        <v>440</v>
      </c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7">
        <f>AZ326+AZ327</f>
        <v>0</v>
      </c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>
        <f>BW326+BW327</f>
        <v>-1</v>
      </c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>
        <f t="shared" si="24"/>
        <v>1</v>
      </c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</row>
    <row r="326" spans="1:110" ht="12">
      <c r="A326" s="98" t="s">
        <v>213</v>
      </c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9" t="s">
        <v>160</v>
      </c>
      <c r="AD326" s="99"/>
      <c r="AE326" s="99"/>
      <c r="AF326" s="99"/>
      <c r="AG326" s="99"/>
      <c r="AH326" s="99"/>
      <c r="AI326" s="99" t="s">
        <v>441</v>
      </c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7">
        <v>0</v>
      </c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>
        <v>-1</v>
      </c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>
        <f t="shared" si="24"/>
        <v>1</v>
      </c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</row>
    <row r="327" spans="1:110" ht="15" customHeight="1">
      <c r="A327" s="98" t="s">
        <v>209</v>
      </c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9" t="s">
        <v>160</v>
      </c>
      <c r="AD327" s="99"/>
      <c r="AE327" s="99"/>
      <c r="AF327" s="99"/>
      <c r="AG327" s="99"/>
      <c r="AH327" s="99"/>
      <c r="AI327" s="99" t="s">
        <v>442</v>
      </c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7">
        <v>0</v>
      </c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>
        <v>0</v>
      </c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>
        <f t="shared" si="24"/>
        <v>0</v>
      </c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</row>
    <row r="328" spans="1:110" ht="33" customHeight="1">
      <c r="A328" s="98" t="s">
        <v>55</v>
      </c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9" t="s">
        <v>160</v>
      </c>
      <c r="AD328" s="99"/>
      <c r="AE328" s="99"/>
      <c r="AF328" s="99"/>
      <c r="AG328" s="99"/>
      <c r="AH328" s="99"/>
      <c r="AI328" s="99" t="s">
        <v>56</v>
      </c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7">
        <f>AZ329+AZ341+AZ352</f>
        <v>46792700</v>
      </c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>
        <f>BW329+BW341+BW352</f>
        <v>2902698.2799999993</v>
      </c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>
        <f t="shared" si="24"/>
        <v>43890001.72</v>
      </c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</row>
    <row r="329" spans="1:110" ht="12">
      <c r="A329" s="98" t="s">
        <v>430</v>
      </c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9" t="s">
        <v>160</v>
      </c>
      <c r="AD329" s="99"/>
      <c r="AE329" s="99"/>
      <c r="AF329" s="99"/>
      <c r="AG329" s="99"/>
      <c r="AH329" s="99"/>
      <c r="AI329" s="99" t="s">
        <v>57</v>
      </c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7">
        <f>AZ330+AZ337</f>
        <v>22457700</v>
      </c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>
        <f>BW330+BW337</f>
        <v>2144455.6799999997</v>
      </c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>
        <f t="shared" si="24"/>
        <v>20313244.32</v>
      </c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</row>
    <row r="330" spans="1:121" ht="24.75" customHeight="1">
      <c r="A330" s="98" t="s">
        <v>282</v>
      </c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9" t="s">
        <v>160</v>
      </c>
      <c r="AD330" s="99"/>
      <c r="AE330" s="99"/>
      <c r="AF330" s="99"/>
      <c r="AG330" s="99"/>
      <c r="AH330" s="99"/>
      <c r="AI330" s="99" t="s">
        <v>58</v>
      </c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7">
        <f>AZ331+AZ335</f>
        <v>4994000</v>
      </c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>
        <f>BW331+BW335</f>
        <v>575982.54</v>
      </c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>
        <f t="shared" si="24"/>
        <v>4418017.46</v>
      </c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</row>
    <row r="331" spans="1:121" ht="12" customHeight="1">
      <c r="A331" s="98" t="s">
        <v>271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9" t="s">
        <v>160</v>
      </c>
      <c r="AD331" s="99"/>
      <c r="AE331" s="99"/>
      <c r="AF331" s="99"/>
      <c r="AG331" s="99"/>
      <c r="AH331" s="99"/>
      <c r="AI331" s="99" t="s">
        <v>59</v>
      </c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7">
        <f>AZ332</f>
        <v>1565500</v>
      </c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>
        <f>BW332</f>
        <v>575982.54</v>
      </c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>
        <f t="shared" si="24"/>
        <v>989517.46</v>
      </c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</row>
    <row r="332" spans="1:110" ht="13.5" customHeight="1">
      <c r="A332" s="98" t="s">
        <v>212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9" t="s">
        <v>160</v>
      </c>
      <c r="AD332" s="99"/>
      <c r="AE332" s="99"/>
      <c r="AF332" s="99"/>
      <c r="AG332" s="99"/>
      <c r="AH332" s="99"/>
      <c r="AI332" s="99" t="s">
        <v>60</v>
      </c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7">
        <f>AZ333+AZ334</f>
        <v>1565500</v>
      </c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>
        <f>BW333+BW334</f>
        <v>575982.54</v>
      </c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>
        <f t="shared" si="24"/>
        <v>989517.46</v>
      </c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</row>
    <row r="333" spans="1:110" ht="12">
      <c r="A333" s="98" t="s">
        <v>213</v>
      </c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9" t="s">
        <v>160</v>
      </c>
      <c r="AD333" s="99"/>
      <c r="AE333" s="99"/>
      <c r="AF333" s="99"/>
      <c r="AG333" s="99"/>
      <c r="AH333" s="99"/>
      <c r="AI333" s="99" t="s">
        <v>61</v>
      </c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7">
        <v>1500000</v>
      </c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>
        <v>510516.19</v>
      </c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>
        <f t="shared" si="24"/>
        <v>989483.81</v>
      </c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</row>
    <row r="334" spans="1:110" ht="11.25" customHeight="1">
      <c r="A334" s="98" t="s">
        <v>209</v>
      </c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9" t="s">
        <v>160</v>
      </c>
      <c r="AD334" s="99"/>
      <c r="AE334" s="99"/>
      <c r="AF334" s="99"/>
      <c r="AG334" s="99"/>
      <c r="AH334" s="99"/>
      <c r="AI334" s="99" t="s">
        <v>62</v>
      </c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7">
        <v>65500</v>
      </c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>
        <v>65466.35</v>
      </c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>
        <f t="shared" si="24"/>
        <v>33.650000000001455</v>
      </c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</row>
    <row r="335" spans="1:110" ht="12">
      <c r="A335" s="98" t="s">
        <v>214</v>
      </c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9" t="s">
        <v>160</v>
      </c>
      <c r="AD335" s="99"/>
      <c r="AE335" s="99"/>
      <c r="AF335" s="99"/>
      <c r="AG335" s="99"/>
      <c r="AH335" s="99"/>
      <c r="AI335" s="99" t="s">
        <v>63</v>
      </c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7">
        <f>AZ336</f>
        <v>3428500</v>
      </c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>
        <f>BW336</f>
        <v>0</v>
      </c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>
        <f aca="true" t="shared" si="25" ref="CO335:CO345">AZ335-BW335</f>
        <v>3428500</v>
      </c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</row>
    <row r="336" spans="1:110" ht="12">
      <c r="A336" s="98" t="s">
        <v>215</v>
      </c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9" t="s">
        <v>160</v>
      </c>
      <c r="AD336" s="99"/>
      <c r="AE336" s="99"/>
      <c r="AF336" s="99"/>
      <c r="AG336" s="99"/>
      <c r="AH336" s="99"/>
      <c r="AI336" s="99" t="s">
        <v>64</v>
      </c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7">
        <v>3428500</v>
      </c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>
        <v>0</v>
      </c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>
        <f t="shared" si="25"/>
        <v>3428500</v>
      </c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</row>
    <row r="337" spans="1:110" ht="38.25" customHeight="1">
      <c r="A337" s="98" t="s">
        <v>637</v>
      </c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9" t="s">
        <v>160</v>
      </c>
      <c r="AD337" s="99"/>
      <c r="AE337" s="99"/>
      <c r="AF337" s="99"/>
      <c r="AG337" s="99"/>
      <c r="AH337" s="99"/>
      <c r="AI337" s="99" t="s">
        <v>65</v>
      </c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7">
        <f>AZ338</f>
        <v>17463700</v>
      </c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>
        <f>BW338</f>
        <v>1568473.14</v>
      </c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>
        <f t="shared" si="25"/>
        <v>15895226.86</v>
      </c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</row>
    <row r="338" spans="1:110" ht="11.25" customHeight="1">
      <c r="A338" s="98" t="s">
        <v>271</v>
      </c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9" t="s">
        <v>160</v>
      </c>
      <c r="AD338" s="99"/>
      <c r="AE338" s="99"/>
      <c r="AF338" s="99"/>
      <c r="AG338" s="99"/>
      <c r="AH338" s="99"/>
      <c r="AI338" s="99" t="s">
        <v>66</v>
      </c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7">
        <f>AZ339</f>
        <v>17463700</v>
      </c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>
        <f>BW339</f>
        <v>1568473.14</v>
      </c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>
        <f t="shared" si="25"/>
        <v>15895226.86</v>
      </c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</row>
    <row r="339" spans="1:110" ht="12">
      <c r="A339" s="98" t="s">
        <v>237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9" t="s">
        <v>160</v>
      </c>
      <c r="AD339" s="99"/>
      <c r="AE339" s="99"/>
      <c r="AF339" s="99"/>
      <c r="AG339" s="99"/>
      <c r="AH339" s="99"/>
      <c r="AI339" s="99" t="s">
        <v>67</v>
      </c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7">
        <f>AZ340</f>
        <v>17463700</v>
      </c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>
        <f>BW340</f>
        <v>1568473.14</v>
      </c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>
        <f t="shared" si="25"/>
        <v>15895226.86</v>
      </c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</row>
    <row r="340" spans="1:110" ht="21" customHeight="1">
      <c r="A340" s="98" t="s">
        <v>408</v>
      </c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9" t="s">
        <v>160</v>
      </c>
      <c r="AD340" s="99"/>
      <c r="AE340" s="99"/>
      <c r="AF340" s="99"/>
      <c r="AG340" s="99"/>
      <c r="AH340" s="99"/>
      <c r="AI340" s="99" t="s">
        <v>68</v>
      </c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7">
        <v>17463700</v>
      </c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>
        <v>1568473.14</v>
      </c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>
        <f t="shared" si="25"/>
        <v>15895226.86</v>
      </c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</row>
    <row r="341" spans="1:110" ht="12">
      <c r="A341" s="98" t="s">
        <v>436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9" t="s">
        <v>160</v>
      </c>
      <c r="AD341" s="99"/>
      <c r="AE341" s="99"/>
      <c r="AF341" s="99"/>
      <c r="AG341" s="99"/>
      <c r="AH341" s="99"/>
      <c r="AI341" s="99" t="s">
        <v>69</v>
      </c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7">
        <f>AZ342+AZ348</f>
        <v>3261100</v>
      </c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>
        <f>BW342+BW348</f>
        <v>147457.84</v>
      </c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>
        <f t="shared" si="25"/>
        <v>3113642.16</v>
      </c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</row>
    <row r="342" spans="1:110" ht="26.25" customHeight="1">
      <c r="A342" s="98" t="s">
        <v>282</v>
      </c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9" t="s">
        <v>160</v>
      </c>
      <c r="AD342" s="99"/>
      <c r="AE342" s="99"/>
      <c r="AF342" s="99"/>
      <c r="AG342" s="99"/>
      <c r="AH342" s="99"/>
      <c r="AI342" s="99" t="s">
        <v>70</v>
      </c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7">
        <f>AZ343+AZ346</f>
        <v>2894000</v>
      </c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>
        <f>BW343+BW346</f>
        <v>99000</v>
      </c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>
        <f t="shared" si="25"/>
        <v>2795000</v>
      </c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</row>
    <row r="343" spans="1:110" ht="11.25" customHeight="1">
      <c r="A343" s="98" t="s">
        <v>271</v>
      </c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9" t="s">
        <v>160</v>
      </c>
      <c r="AD343" s="99"/>
      <c r="AE343" s="99"/>
      <c r="AF343" s="99"/>
      <c r="AG343" s="99"/>
      <c r="AH343" s="99"/>
      <c r="AI343" s="99" t="s">
        <v>71</v>
      </c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7">
        <f>AZ344</f>
        <v>1400000</v>
      </c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>
        <f>BW344</f>
        <v>99000</v>
      </c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>
        <f t="shared" si="25"/>
        <v>1301000</v>
      </c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</row>
    <row r="344" spans="1:110" ht="11.25" customHeight="1">
      <c r="A344" s="98" t="s">
        <v>212</v>
      </c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9" t="s">
        <v>160</v>
      </c>
      <c r="AD344" s="99"/>
      <c r="AE344" s="99"/>
      <c r="AF344" s="99"/>
      <c r="AG344" s="99"/>
      <c r="AH344" s="99"/>
      <c r="AI344" s="99" t="s">
        <v>72</v>
      </c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7">
        <f>AZ345</f>
        <v>1400000</v>
      </c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>
        <f>BW345</f>
        <v>99000</v>
      </c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>
        <f t="shared" si="25"/>
        <v>1301000</v>
      </c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</row>
    <row r="345" spans="1:110" ht="11.25" customHeight="1">
      <c r="A345" s="98" t="s">
        <v>209</v>
      </c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9" t="s">
        <v>160</v>
      </c>
      <c r="AD345" s="99"/>
      <c r="AE345" s="99"/>
      <c r="AF345" s="99"/>
      <c r="AG345" s="99"/>
      <c r="AH345" s="99"/>
      <c r="AI345" s="99" t="s">
        <v>73</v>
      </c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7">
        <v>1400000</v>
      </c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>
        <v>99000</v>
      </c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>
        <f t="shared" si="25"/>
        <v>1301000</v>
      </c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</row>
    <row r="346" spans="1:110" ht="12">
      <c r="A346" s="98" t="s">
        <v>214</v>
      </c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9" t="s">
        <v>160</v>
      </c>
      <c r="AD346" s="99"/>
      <c r="AE346" s="99"/>
      <c r="AF346" s="99"/>
      <c r="AG346" s="99"/>
      <c r="AH346" s="99"/>
      <c r="AI346" s="99" t="s">
        <v>74</v>
      </c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7">
        <f>AZ347</f>
        <v>1494000</v>
      </c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>
        <f>BW347</f>
        <v>0</v>
      </c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>
        <f aca="true" t="shared" si="26" ref="CO346:CO357">AZ346-BW346</f>
        <v>1494000</v>
      </c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</row>
    <row r="347" spans="1:110" ht="12">
      <c r="A347" s="98" t="s">
        <v>215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9" t="s">
        <v>160</v>
      </c>
      <c r="AD347" s="99"/>
      <c r="AE347" s="99"/>
      <c r="AF347" s="99"/>
      <c r="AG347" s="99"/>
      <c r="AH347" s="99"/>
      <c r="AI347" s="99" t="s">
        <v>75</v>
      </c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7">
        <v>1494000</v>
      </c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>
        <v>0</v>
      </c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>
        <f t="shared" si="26"/>
        <v>1494000</v>
      </c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</row>
    <row r="348" spans="1:110" ht="33.75" customHeight="1">
      <c r="A348" s="98" t="s">
        <v>637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9" t="s">
        <v>160</v>
      </c>
      <c r="AD348" s="99"/>
      <c r="AE348" s="99"/>
      <c r="AF348" s="99"/>
      <c r="AG348" s="99"/>
      <c r="AH348" s="99"/>
      <c r="AI348" s="99" t="s">
        <v>76</v>
      </c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7">
        <f>AZ349</f>
        <v>367100</v>
      </c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>
        <f>BW349</f>
        <v>48457.84</v>
      </c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>
        <f t="shared" si="26"/>
        <v>318642.16000000003</v>
      </c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</row>
    <row r="349" spans="1:110" ht="11.25" customHeight="1">
      <c r="A349" s="98" t="s">
        <v>271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9" t="s">
        <v>160</v>
      </c>
      <c r="AD349" s="99"/>
      <c r="AE349" s="99"/>
      <c r="AF349" s="99"/>
      <c r="AG349" s="99"/>
      <c r="AH349" s="99"/>
      <c r="AI349" s="99" t="s">
        <v>77</v>
      </c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7">
        <f>AZ350</f>
        <v>367100</v>
      </c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>
        <f>BW350</f>
        <v>48457.84</v>
      </c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>
        <f t="shared" si="26"/>
        <v>318642.16000000003</v>
      </c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</row>
    <row r="350" spans="1:110" ht="12">
      <c r="A350" s="98" t="s">
        <v>237</v>
      </c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9" t="s">
        <v>160</v>
      </c>
      <c r="AD350" s="99"/>
      <c r="AE350" s="99"/>
      <c r="AF350" s="99"/>
      <c r="AG350" s="99"/>
      <c r="AH350" s="99"/>
      <c r="AI350" s="99" t="s">
        <v>78</v>
      </c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7">
        <f>AZ351</f>
        <v>367100</v>
      </c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>
        <f>BW351</f>
        <v>48457.84</v>
      </c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>
        <f t="shared" si="26"/>
        <v>318642.16000000003</v>
      </c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</row>
    <row r="351" spans="1:110" ht="25.5" customHeight="1">
      <c r="A351" s="98" t="s">
        <v>408</v>
      </c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9" t="s">
        <v>160</v>
      </c>
      <c r="AD351" s="99"/>
      <c r="AE351" s="99"/>
      <c r="AF351" s="99"/>
      <c r="AG351" s="99"/>
      <c r="AH351" s="99"/>
      <c r="AI351" s="99" t="s">
        <v>79</v>
      </c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7">
        <v>367100</v>
      </c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>
        <v>48457.84</v>
      </c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>
        <f t="shared" si="26"/>
        <v>318642.16000000003</v>
      </c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</row>
    <row r="352" spans="1:110" ht="28.5" customHeight="1">
      <c r="A352" s="98" t="s">
        <v>80</v>
      </c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9" t="s">
        <v>160</v>
      </c>
      <c r="AD352" s="99"/>
      <c r="AE352" s="99"/>
      <c r="AF352" s="99"/>
      <c r="AG352" s="99"/>
      <c r="AH352" s="99"/>
      <c r="AI352" s="99" t="s">
        <v>81</v>
      </c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7">
        <f>AZ353+AZ358+AZ365</f>
        <v>21073900</v>
      </c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>
        <f>BW353+BW358+BW365</f>
        <v>610784.76</v>
      </c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>
        <f t="shared" si="26"/>
        <v>20463115.24</v>
      </c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</row>
    <row r="353" spans="1:110" ht="12">
      <c r="A353" s="98" t="s">
        <v>359</v>
      </c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9" t="s">
        <v>160</v>
      </c>
      <c r="AD353" s="99"/>
      <c r="AE353" s="99"/>
      <c r="AF353" s="99"/>
      <c r="AG353" s="99"/>
      <c r="AH353" s="99"/>
      <c r="AI353" s="99" t="s">
        <v>82</v>
      </c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7">
        <f>AZ354</f>
        <v>655600</v>
      </c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>
        <f>BW354</f>
        <v>0</v>
      </c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>
        <f t="shared" si="26"/>
        <v>655600</v>
      </c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</row>
    <row r="354" spans="1:110" ht="11.25" customHeight="1">
      <c r="A354" s="98" t="s">
        <v>271</v>
      </c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9" t="s">
        <v>160</v>
      </c>
      <c r="AD354" s="99"/>
      <c r="AE354" s="99"/>
      <c r="AF354" s="99"/>
      <c r="AG354" s="99"/>
      <c r="AH354" s="99"/>
      <c r="AI354" s="99" t="s">
        <v>83</v>
      </c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7">
        <f>AZ355</f>
        <v>655600</v>
      </c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>
        <f>BW355</f>
        <v>0</v>
      </c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>
        <f t="shared" si="26"/>
        <v>655600</v>
      </c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</row>
    <row r="355" spans="1:110" ht="11.25" customHeight="1">
      <c r="A355" s="98" t="s">
        <v>212</v>
      </c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9" t="s">
        <v>160</v>
      </c>
      <c r="AD355" s="99"/>
      <c r="AE355" s="99"/>
      <c r="AF355" s="99"/>
      <c r="AG355" s="99"/>
      <c r="AH355" s="99"/>
      <c r="AI355" s="99" t="s">
        <v>84</v>
      </c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7">
        <f>AZ356+AZ357</f>
        <v>655600</v>
      </c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>
        <f>BW356+BW357</f>
        <v>0</v>
      </c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>
        <f t="shared" si="26"/>
        <v>655600</v>
      </c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</row>
    <row r="356" spans="1:110" ht="12">
      <c r="A356" s="98" t="s">
        <v>213</v>
      </c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9" t="s">
        <v>160</v>
      </c>
      <c r="AD356" s="99"/>
      <c r="AE356" s="99"/>
      <c r="AF356" s="99"/>
      <c r="AG356" s="99"/>
      <c r="AH356" s="99"/>
      <c r="AI356" s="99" t="s">
        <v>85</v>
      </c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7">
        <v>23400</v>
      </c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>
        <v>0</v>
      </c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>
        <f t="shared" si="26"/>
        <v>23400</v>
      </c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</row>
    <row r="357" spans="1:110" ht="11.25" customHeight="1">
      <c r="A357" s="98" t="s">
        <v>209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9" t="s">
        <v>160</v>
      </c>
      <c r="AD357" s="99"/>
      <c r="AE357" s="99"/>
      <c r="AF357" s="99"/>
      <c r="AG357" s="99"/>
      <c r="AH357" s="99"/>
      <c r="AI357" s="99" t="s">
        <v>86</v>
      </c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7">
        <v>632200</v>
      </c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>
        <v>0</v>
      </c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>
        <f t="shared" si="26"/>
        <v>632200</v>
      </c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</row>
    <row r="358" spans="1:110" ht="24" customHeight="1">
      <c r="A358" s="98" t="s">
        <v>282</v>
      </c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9" t="s">
        <v>160</v>
      </c>
      <c r="AD358" s="99"/>
      <c r="AE358" s="99"/>
      <c r="AF358" s="99"/>
      <c r="AG358" s="99"/>
      <c r="AH358" s="99"/>
      <c r="AI358" s="99" t="s">
        <v>87</v>
      </c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7">
        <f>AZ359+AZ363</f>
        <v>19924900</v>
      </c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>
        <f>BW359+BW363</f>
        <v>590684.76</v>
      </c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>
        <f aca="true" t="shared" si="27" ref="CO358:CO363">AZ358-BW358</f>
        <v>19334215.24</v>
      </c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</row>
    <row r="359" spans="1:110" ht="11.25" customHeight="1">
      <c r="A359" s="98" t="s">
        <v>271</v>
      </c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9" t="s">
        <v>160</v>
      </c>
      <c r="AD359" s="99"/>
      <c r="AE359" s="99"/>
      <c r="AF359" s="99"/>
      <c r="AG359" s="99"/>
      <c r="AH359" s="99"/>
      <c r="AI359" s="99" t="s">
        <v>88</v>
      </c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7">
        <f>AZ360</f>
        <v>16917900</v>
      </c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>
        <f>BW360</f>
        <v>219852</v>
      </c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>
        <f t="shared" si="27"/>
        <v>16698048</v>
      </c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</row>
    <row r="360" spans="1:110" ht="11.25" customHeight="1">
      <c r="A360" s="98" t="s">
        <v>212</v>
      </c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9" t="s">
        <v>160</v>
      </c>
      <c r="AD360" s="99"/>
      <c r="AE360" s="99"/>
      <c r="AF360" s="99"/>
      <c r="AG360" s="99"/>
      <c r="AH360" s="99"/>
      <c r="AI360" s="99" t="s">
        <v>89</v>
      </c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7">
        <f>AZ361+AZ362</f>
        <v>16917900</v>
      </c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>
        <f>BW361+BW362</f>
        <v>219852</v>
      </c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>
        <f t="shared" si="27"/>
        <v>16698048</v>
      </c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</row>
    <row r="361" spans="1:110" ht="12" customHeight="1">
      <c r="A361" s="98" t="s">
        <v>213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9" t="s">
        <v>160</v>
      </c>
      <c r="AD361" s="99"/>
      <c r="AE361" s="99"/>
      <c r="AF361" s="99"/>
      <c r="AG361" s="99"/>
      <c r="AH361" s="99"/>
      <c r="AI361" s="99" t="s">
        <v>90</v>
      </c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7">
        <v>16514200</v>
      </c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>
        <v>99576</v>
      </c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>
        <f t="shared" si="27"/>
        <v>16414624</v>
      </c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</row>
    <row r="362" spans="1:110" ht="11.25" customHeight="1">
      <c r="A362" s="98" t="s">
        <v>209</v>
      </c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9" t="s">
        <v>160</v>
      </c>
      <c r="AD362" s="99"/>
      <c r="AE362" s="99"/>
      <c r="AF362" s="99"/>
      <c r="AG362" s="99"/>
      <c r="AH362" s="99"/>
      <c r="AI362" s="99" t="s">
        <v>91</v>
      </c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7">
        <v>403700</v>
      </c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>
        <v>120276</v>
      </c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>
        <f t="shared" si="27"/>
        <v>283424</v>
      </c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</row>
    <row r="363" spans="1:110" ht="12">
      <c r="A363" s="98" t="s">
        <v>214</v>
      </c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9" t="s">
        <v>160</v>
      </c>
      <c r="AD363" s="99"/>
      <c r="AE363" s="99"/>
      <c r="AF363" s="99"/>
      <c r="AG363" s="99"/>
      <c r="AH363" s="99"/>
      <c r="AI363" s="99" t="s">
        <v>92</v>
      </c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7">
        <f>AZ364</f>
        <v>3007000</v>
      </c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>
        <f>BW364</f>
        <v>370832.76</v>
      </c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>
        <f t="shared" si="27"/>
        <v>2636167.24</v>
      </c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</row>
    <row r="364" spans="1:110" ht="12">
      <c r="A364" s="98" t="s">
        <v>215</v>
      </c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9" t="s">
        <v>160</v>
      </c>
      <c r="AD364" s="99"/>
      <c r="AE364" s="99"/>
      <c r="AF364" s="99"/>
      <c r="AG364" s="99"/>
      <c r="AH364" s="99"/>
      <c r="AI364" s="99" t="s">
        <v>93</v>
      </c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7">
        <v>3007000</v>
      </c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>
        <v>370832.76</v>
      </c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>
        <f aca="true" t="shared" si="28" ref="CO364:CO377">AZ364-BW364</f>
        <v>2636167.24</v>
      </c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</row>
    <row r="365" spans="1:110" ht="37.5" customHeight="1">
      <c r="A365" s="98" t="s">
        <v>637</v>
      </c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9" t="s">
        <v>160</v>
      </c>
      <c r="AD365" s="99"/>
      <c r="AE365" s="99"/>
      <c r="AF365" s="99"/>
      <c r="AG365" s="99"/>
      <c r="AH365" s="99"/>
      <c r="AI365" s="99" t="s">
        <v>94</v>
      </c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7">
        <f>AZ366</f>
        <v>493400</v>
      </c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>
        <f>BW366</f>
        <v>20100</v>
      </c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>
        <f t="shared" si="28"/>
        <v>473300</v>
      </c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</row>
    <row r="366" spans="1:110" ht="12.75" customHeight="1">
      <c r="A366" s="98" t="s">
        <v>271</v>
      </c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9" t="s">
        <v>160</v>
      </c>
      <c r="AD366" s="99"/>
      <c r="AE366" s="99"/>
      <c r="AF366" s="99"/>
      <c r="AG366" s="99"/>
      <c r="AH366" s="99"/>
      <c r="AI366" s="99" t="s">
        <v>95</v>
      </c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7">
        <f>AZ367</f>
        <v>493400</v>
      </c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>
        <f>BW367</f>
        <v>20100</v>
      </c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>
        <f t="shared" si="28"/>
        <v>473300</v>
      </c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</row>
    <row r="367" spans="1:110" ht="12">
      <c r="A367" s="98" t="s">
        <v>96</v>
      </c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9" t="s">
        <v>160</v>
      </c>
      <c r="AD367" s="99"/>
      <c r="AE367" s="99"/>
      <c r="AF367" s="99"/>
      <c r="AG367" s="99"/>
      <c r="AH367" s="99"/>
      <c r="AI367" s="99" t="s">
        <v>97</v>
      </c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7">
        <f>AZ368</f>
        <v>493400</v>
      </c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>
        <f>BW368</f>
        <v>20100</v>
      </c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>
        <f t="shared" si="28"/>
        <v>473300</v>
      </c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</row>
    <row r="368" spans="1:110" ht="26.25" customHeight="1">
      <c r="A368" s="98" t="s">
        <v>98</v>
      </c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9" t="s">
        <v>160</v>
      </c>
      <c r="AD368" s="99"/>
      <c r="AE368" s="99"/>
      <c r="AF368" s="99"/>
      <c r="AG368" s="99"/>
      <c r="AH368" s="99"/>
      <c r="AI368" s="99" t="s">
        <v>99</v>
      </c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7">
        <v>493400</v>
      </c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>
        <v>20100</v>
      </c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>
        <f t="shared" si="28"/>
        <v>473300</v>
      </c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</row>
    <row r="369" spans="1:110" ht="12">
      <c r="A369" s="59" t="str">
        <f>'[6]Месячный отчет Расходы в Excel'!A342</f>
        <v> Другие вопросы в области жилищно-коммунального хозяйства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34" t="s">
        <v>160</v>
      </c>
      <c r="AD369" s="34"/>
      <c r="AE369" s="34"/>
      <c r="AF369" s="34"/>
      <c r="AG369" s="34"/>
      <c r="AH369" s="34"/>
      <c r="AI369" s="34" t="str">
        <f>'[6]Месячный отчет Расходы в Excel'!B342</f>
        <v>951 0505 0000000 000 000</v>
      </c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6">
        <f aca="true" t="shared" si="29" ref="AZ369:AZ374">AZ370</f>
        <v>3798000</v>
      </c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>
        <f aca="true" t="shared" si="30" ref="BW369:BW374">BW370</f>
        <v>452260.74</v>
      </c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>
        <f t="shared" si="28"/>
        <v>3345739.26</v>
      </c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</row>
    <row r="370" spans="1:110" ht="35.25" customHeight="1">
      <c r="A370" s="98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9" t="s">
        <v>160</v>
      </c>
      <c r="AD370" s="99"/>
      <c r="AE370" s="99"/>
      <c r="AF370" s="99"/>
      <c r="AG370" s="99"/>
      <c r="AH370" s="99"/>
      <c r="AI370" s="99" t="str">
        <f>'[6]Месячный отчет Расходы в Excel'!B343</f>
        <v>951 0505 0020000 000 000</v>
      </c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7">
        <f t="shared" si="29"/>
        <v>3798000</v>
      </c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>
        <f t="shared" si="30"/>
        <v>452260.74</v>
      </c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>
        <f t="shared" si="28"/>
        <v>3345739.26</v>
      </c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</row>
    <row r="371" spans="1:110" ht="12">
      <c r="A371" s="98" t="str">
        <f>'[6]Месячный отчет Расходы в Excel'!A344</f>
        <v> Обеспечение деятельности подведомственных учреждений</v>
      </c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9" t="s">
        <v>160</v>
      </c>
      <c r="AD371" s="99"/>
      <c r="AE371" s="99"/>
      <c r="AF371" s="99"/>
      <c r="AG371" s="99"/>
      <c r="AH371" s="99"/>
      <c r="AI371" s="99" t="str">
        <f>'[6]Месячный отчет Расходы в Excel'!B344</f>
        <v>951 0505 0029900 000 000</v>
      </c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7">
        <f t="shared" si="29"/>
        <v>3798000</v>
      </c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>
        <f t="shared" si="30"/>
        <v>452260.74</v>
      </c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>
        <f t="shared" si="28"/>
        <v>3345739.26</v>
      </c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</row>
    <row r="372" spans="1:110" ht="60" customHeight="1">
      <c r="A372" s="98" t="s">
        <v>590</v>
      </c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9" t="s">
        <v>160</v>
      </c>
      <c r="AD372" s="99"/>
      <c r="AE372" s="99"/>
      <c r="AF372" s="99"/>
      <c r="AG372" s="99"/>
      <c r="AH372" s="99"/>
      <c r="AI372" s="99" t="s">
        <v>443</v>
      </c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7">
        <f t="shared" si="29"/>
        <v>3798000</v>
      </c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>
        <f t="shared" si="30"/>
        <v>452260.74</v>
      </c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>
        <f t="shared" si="28"/>
        <v>3345739.26</v>
      </c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</row>
    <row r="373" spans="1:110" ht="12">
      <c r="A373" s="98" t="s">
        <v>271</v>
      </c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9" t="s">
        <v>160</v>
      </c>
      <c r="AD373" s="99"/>
      <c r="AE373" s="99"/>
      <c r="AF373" s="99"/>
      <c r="AG373" s="99"/>
      <c r="AH373" s="99"/>
      <c r="AI373" s="99" t="s">
        <v>444</v>
      </c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7">
        <f t="shared" si="29"/>
        <v>3798000</v>
      </c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>
        <f t="shared" si="30"/>
        <v>452260.74</v>
      </c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>
        <f t="shared" si="28"/>
        <v>3345739.26</v>
      </c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</row>
    <row r="374" spans="1:110" ht="12">
      <c r="A374" s="98" t="s">
        <v>237</v>
      </c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9" t="s">
        <v>160</v>
      </c>
      <c r="AD374" s="99"/>
      <c r="AE374" s="99"/>
      <c r="AF374" s="99"/>
      <c r="AG374" s="99"/>
      <c r="AH374" s="99"/>
      <c r="AI374" s="99" t="s">
        <v>445</v>
      </c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7">
        <f t="shared" si="29"/>
        <v>3798000</v>
      </c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>
        <f t="shared" si="30"/>
        <v>452260.74</v>
      </c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>
        <f t="shared" si="28"/>
        <v>3345739.26</v>
      </c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</row>
    <row r="375" spans="1:110" ht="22.5" customHeight="1">
      <c r="A375" s="98" t="s">
        <v>408</v>
      </c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9" t="s">
        <v>160</v>
      </c>
      <c r="AD375" s="99"/>
      <c r="AE375" s="99"/>
      <c r="AF375" s="99"/>
      <c r="AG375" s="99"/>
      <c r="AH375" s="99"/>
      <c r="AI375" s="99" t="s">
        <v>446</v>
      </c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7">
        <v>3798000</v>
      </c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>
        <v>452260.74</v>
      </c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>
        <f t="shared" si="28"/>
        <v>3345739.26</v>
      </c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</row>
    <row r="376" spans="1:110" ht="12">
      <c r="A376" s="124" t="str">
        <f>'[6]Месячный отчет Расходы в Excel'!A358</f>
        <v> Культура, кинематография</v>
      </c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99" t="s">
        <v>160</v>
      </c>
      <c r="AD376" s="99"/>
      <c r="AE376" s="99"/>
      <c r="AF376" s="99"/>
      <c r="AG376" s="99"/>
      <c r="AH376" s="99"/>
      <c r="AI376" s="99" t="str">
        <f>'[6]Месячный отчет Расходы в Excel'!B358</f>
        <v>951 0800 0000000 000 000</v>
      </c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7">
        <f>AZ377</f>
        <v>18506259</v>
      </c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>
        <f>BW377</f>
        <v>1559898.48</v>
      </c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>
        <f t="shared" si="28"/>
        <v>16946360.52</v>
      </c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</row>
    <row r="377" spans="1:110" ht="12">
      <c r="A377" s="124" t="str">
        <f>'[6]Месячный отчет Расходы в Excel'!A359</f>
        <v> Культура</v>
      </c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99" t="s">
        <v>160</v>
      </c>
      <c r="AD377" s="99"/>
      <c r="AE377" s="99"/>
      <c r="AF377" s="99"/>
      <c r="AG377" s="99"/>
      <c r="AH377" s="99"/>
      <c r="AI377" s="99" t="str">
        <f>'[6]Месячный отчет Расходы в Excel'!B359</f>
        <v>951 0801 0000000 000 000</v>
      </c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7">
        <f>AZ378+AZ384</f>
        <v>18506259</v>
      </c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>
        <f>BW378+BW384</f>
        <v>1559898.48</v>
      </c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>
        <f t="shared" si="28"/>
        <v>16946360.52</v>
      </c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</row>
    <row r="378" spans="1:110" ht="12">
      <c r="A378" s="124" t="s">
        <v>193</v>
      </c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99" t="s">
        <v>160</v>
      </c>
      <c r="AD378" s="99"/>
      <c r="AE378" s="99"/>
      <c r="AF378" s="99"/>
      <c r="AG378" s="99"/>
      <c r="AH378" s="99"/>
      <c r="AI378" s="99" t="s">
        <v>593</v>
      </c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7">
        <f>AZ379</f>
        <v>342359</v>
      </c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>
        <f>BW379</f>
        <v>342358.88</v>
      </c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>
        <f aca="true" t="shared" si="31" ref="CO378:CO383">AZ378-BW378</f>
        <v>0.11999999999534339</v>
      </c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</row>
    <row r="379" spans="1:110" ht="12">
      <c r="A379" s="124" t="s">
        <v>236</v>
      </c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99" t="s">
        <v>160</v>
      </c>
      <c r="AD379" s="99"/>
      <c r="AE379" s="99"/>
      <c r="AF379" s="99"/>
      <c r="AG379" s="99"/>
      <c r="AH379" s="99"/>
      <c r="AI379" s="99" t="s">
        <v>592</v>
      </c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7">
        <f>AZ380</f>
        <v>342359</v>
      </c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>
        <f>BW380</f>
        <v>342358.88</v>
      </c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>
        <f t="shared" si="31"/>
        <v>0.11999999999534339</v>
      </c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</row>
    <row r="380" spans="1:110" ht="39" customHeight="1">
      <c r="A380" s="124" t="s">
        <v>594</v>
      </c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99" t="s">
        <v>160</v>
      </c>
      <c r="AD380" s="99"/>
      <c r="AE380" s="99"/>
      <c r="AF380" s="99"/>
      <c r="AG380" s="99"/>
      <c r="AH380" s="99"/>
      <c r="AI380" s="99" t="s">
        <v>595</v>
      </c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7">
        <f>AZ381</f>
        <v>342359</v>
      </c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>
        <f>BW381</f>
        <v>342358.88</v>
      </c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>
        <f t="shared" si="31"/>
        <v>0.11999999999534339</v>
      </c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</row>
    <row r="381" spans="1:110" ht="12">
      <c r="A381" s="124" t="s">
        <v>271</v>
      </c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99" t="s">
        <v>160</v>
      </c>
      <c r="AD381" s="99"/>
      <c r="AE381" s="99"/>
      <c r="AF381" s="99"/>
      <c r="AG381" s="99"/>
      <c r="AH381" s="99"/>
      <c r="AI381" s="99" t="s">
        <v>596</v>
      </c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7">
        <f>AZ382</f>
        <v>342359</v>
      </c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>
        <f>BW382</f>
        <v>342358.88</v>
      </c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>
        <f t="shared" si="31"/>
        <v>0.11999999999534339</v>
      </c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</row>
    <row r="382" spans="1:110" ht="12">
      <c r="A382" s="124" t="s">
        <v>237</v>
      </c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99" t="s">
        <v>160</v>
      </c>
      <c r="AD382" s="99"/>
      <c r="AE382" s="99"/>
      <c r="AF382" s="99"/>
      <c r="AG382" s="99"/>
      <c r="AH382" s="99"/>
      <c r="AI382" s="99" t="s">
        <v>597</v>
      </c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7">
        <f>AZ383</f>
        <v>342359</v>
      </c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>
        <f>BW383</f>
        <v>342358.88</v>
      </c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>
        <f t="shared" si="31"/>
        <v>0.11999999999534339</v>
      </c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</row>
    <row r="383" spans="1:110" ht="26.25" customHeight="1">
      <c r="A383" s="124" t="s">
        <v>408</v>
      </c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99" t="s">
        <v>160</v>
      </c>
      <c r="AD383" s="99"/>
      <c r="AE383" s="99"/>
      <c r="AF383" s="99"/>
      <c r="AG383" s="99"/>
      <c r="AH383" s="99"/>
      <c r="AI383" s="99" t="s">
        <v>598</v>
      </c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7">
        <v>342359</v>
      </c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>
        <v>342358.88</v>
      </c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>
        <f t="shared" si="31"/>
        <v>0.11999999999534339</v>
      </c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</row>
    <row r="384" spans="1:110" ht="12">
      <c r="A384" s="59" t="str">
        <f>'[6]Месячный отчет Расходы в Excel'!A371</f>
        <v> Целевые программы муниципальных образований</v>
      </c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99" t="s">
        <v>160</v>
      </c>
      <c r="AD384" s="99"/>
      <c r="AE384" s="99"/>
      <c r="AF384" s="99"/>
      <c r="AG384" s="99"/>
      <c r="AH384" s="99"/>
      <c r="AI384" s="99" t="str">
        <f>'[6]Месячный отчет Расходы в Excel'!B371</f>
        <v>951 0801 7950000 000 000</v>
      </c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7">
        <f>AZ385</f>
        <v>18163900</v>
      </c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>
        <f>BW385</f>
        <v>1217539.6</v>
      </c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>
        <f aca="true" t="shared" si="32" ref="CO384:CO401">AZ384-BW384</f>
        <v>16946360.4</v>
      </c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</row>
    <row r="385" spans="1:110" ht="24" customHeight="1">
      <c r="A385" s="98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9" t="s">
        <v>160</v>
      </c>
      <c r="AD385" s="99"/>
      <c r="AE385" s="99"/>
      <c r="AF385" s="99"/>
      <c r="AG385" s="99"/>
      <c r="AH385" s="99"/>
      <c r="AI385" s="99" t="str">
        <f>'[6]Месячный отчет Расходы в Excel'!B372</f>
        <v>951 0801 7950600 000 000</v>
      </c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7">
        <f>AZ386+AZ391+AZ396</f>
        <v>18163900</v>
      </c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>
        <f>BW386+BW391+BW396</f>
        <v>1217539.6</v>
      </c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>
        <f t="shared" si="32"/>
        <v>16946360.4</v>
      </c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</row>
    <row r="386" spans="1:110" ht="27" customHeight="1">
      <c r="A386" s="98" t="s">
        <v>448</v>
      </c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9" t="s">
        <v>160</v>
      </c>
      <c r="AD386" s="99"/>
      <c r="AE386" s="99"/>
      <c r="AF386" s="99"/>
      <c r="AG386" s="99"/>
      <c r="AH386" s="99"/>
      <c r="AI386" s="99" t="s">
        <v>447</v>
      </c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7">
        <f>AZ387</f>
        <v>7781300</v>
      </c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>
        <f>BW387</f>
        <v>411450.07</v>
      </c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>
        <f t="shared" si="32"/>
        <v>7369849.93</v>
      </c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</row>
    <row r="387" spans="1:110" ht="54" customHeight="1">
      <c r="A387" s="98" t="s">
        <v>590</v>
      </c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9" t="s">
        <v>160</v>
      </c>
      <c r="AD387" s="99"/>
      <c r="AE387" s="99"/>
      <c r="AF387" s="99"/>
      <c r="AG387" s="99"/>
      <c r="AH387" s="99"/>
      <c r="AI387" s="99" t="s">
        <v>449</v>
      </c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7">
        <f>AZ388</f>
        <v>7781300</v>
      </c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>
        <f>BW388</f>
        <v>411450.07</v>
      </c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>
        <f t="shared" si="32"/>
        <v>7369849.93</v>
      </c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</row>
    <row r="388" spans="1:110" ht="12.75" customHeight="1">
      <c r="A388" s="98" t="s">
        <v>271</v>
      </c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9" t="s">
        <v>160</v>
      </c>
      <c r="AD388" s="99"/>
      <c r="AE388" s="99"/>
      <c r="AF388" s="99"/>
      <c r="AG388" s="99"/>
      <c r="AH388" s="99"/>
      <c r="AI388" s="99" t="s">
        <v>450</v>
      </c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7">
        <f>AZ389</f>
        <v>7781300</v>
      </c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>
        <f>BW389</f>
        <v>411450.07</v>
      </c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>
        <f t="shared" si="32"/>
        <v>7369849.93</v>
      </c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</row>
    <row r="389" spans="1:110" ht="12">
      <c r="A389" s="98" t="s">
        <v>237</v>
      </c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9" t="s">
        <v>160</v>
      </c>
      <c r="AD389" s="99"/>
      <c r="AE389" s="99"/>
      <c r="AF389" s="99"/>
      <c r="AG389" s="99"/>
      <c r="AH389" s="99"/>
      <c r="AI389" s="99" t="s">
        <v>451</v>
      </c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7">
        <f>AZ390</f>
        <v>7781300</v>
      </c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>
        <f>BW390</f>
        <v>411450.07</v>
      </c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>
        <f t="shared" si="32"/>
        <v>7369849.93</v>
      </c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</row>
    <row r="390" spans="1:110" ht="26.25" customHeight="1">
      <c r="A390" s="98" t="s">
        <v>408</v>
      </c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9" t="s">
        <v>160</v>
      </c>
      <c r="AD390" s="99"/>
      <c r="AE390" s="99"/>
      <c r="AF390" s="99"/>
      <c r="AG390" s="99"/>
      <c r="AH390" s="99"/>
      <c r="AI390" s="99" t="s">
        <v>452</v>
      </c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7">
        <v>7781300</v>
      </c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>
        <v>411450.07</v>
      </c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>
        <f t="shared" si="32"/>
        <v>7369849.93</v>
      </c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</row>
    <row r="391" spans="1:110" ht="12" customHeight="1">
      <c r="A391" s="98" t="s">
        <v>454</v>
      </c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9" t="s">
        <v>160</v>
      </c>
      <c r="AD391" s="99"/>
      <c r="AE391" s="99"/>
      <c r="AF391" s="99"/>
      <c r="AG391" s="99"/>
      <c r="AH391" s="99"/>
      <c r="AI391" s="99" t="s">
        <v>453</v>
      </c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7">
        <f>AZ392</f>
        <v>6669700</v>
      </c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>
        <f>BW392</f>
        <v>484472.18</v>
      </c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>
        <f t="shared" si="32"/>
        <v>6185227.82</v>
      </c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</row>
    <row r="392" spans="1:110" ht="62.25" customHeight="1">
      <c r="A392" s="98" t="s">
        <v>590</v>
      </c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9" t="s">
        <v>160</v>
      </c>
      <c r="AD392" s="99"/>
      <c r="AE392" s="99"/>
      <c r="AF392" s="99"/>
      <c r="AG392" s="99"/>
      <c r="AH392" s="99"/>
      <c r="AI392" s="99" t="s">
        <v>455</v>
      </c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7">
        <f>AZ393</f>
        <v>6669700</v>
      </c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>
        <f>BW393</f>
        <v>484472.18</v>
      </c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>
        <f t="shared" si="32"/>
        <v>6185227.82</v>
      </c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</row>
    <row r="393" spans="1:110" ht="12">
      <c r="A393" s="98" t="s">
        <v>271</v>
      </c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9" t="s">
        <v>160</v>
      </c>
      <c r="AD393" s="99"/>
      <c r="AE393" s="99"/>
      <c r="AF393" s="99"/>
      <c r="AG393" s="99"/>
      <c r="AH393" s="99"/>
      <c r="AI393" s="99" t="s">
        <v>456</v>
      </c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7">
        <f>AZ394</f>
        <v>6669700</v>
      </c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>
        <f>BW394</f>
        <v>484472.18</v>
      </c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>
        <f t="shared" si="32"/>
        <v>6185227.82</v>
      </c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</row>
    <row r="394" spans="1:110" ht="12">
      <c r="A394" s="98" t="s">
        <v>458</v>
      </c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9" t="s">
        <v>160</v>
      </c>
      <c r="AD394" s="99"/>
      <c r="AE394" s="99"/>
      <c r="AF394" s="99"/>
      <c r="AG394" s="99"/>
      <c r="AH394" s="99"/>
      <c r="AI394" s="99" t="s">
        <v>457</v>
      </c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7">
        <f>AZ395</f>
        <v>6669700</v>
      </c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>
        <f>BW395</f>
        <v>484472.18</v>
      </c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>
        <f t="shared" si="32"/>
        <v>6185227.82</v>
      </c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</row>
    <row r="395" spans="1:110" ht="27.75" customHeight="1">
      <c r="A395" s="98" t="s">
        <v>408</v>
      </c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9" t="s">
        <v>160</v>
      </c>
      <c r="AD395" s="99"/>
      <c r="AE395" s="99"/>
      <c r="AF395" s="99"/>
      <c r="AG395" s="99"/>
      <c r="AH395" s="99"/>
      <c r="AI395" s="99" t="s">
        <v>459</v>
      </c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36">
        <v>6669700</v>
      </c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>
        <v>484472.18</v>
      </c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>
        <f t="shared" si="32"/>
        <v>6185227.82</v>
      </c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</row>
    <row r="396" spans="1:110" ht="12">
      <c r="A396" s="98" t="s">
        <v>100</v>
      </c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9" t="s">
        <v>160</v>
      </c>
      <c r="AD396" s="99"/>
      <c r="AE396" s="99"/>
      <c r="AF396" s="99"/>
      <c r="AG396" s="99"/>
      <c r="AH396" s="99"/>
      <c r="AI396" s="99" t="s">
        <v>101</v>
      </c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7">
        <f>AZ397</f>
        <v>3712900</v>
      </c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>
        <f>BW397</f>
        <v>321617.35</v>
      </c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>
        <f t="shared" si="32"/>
        <v>3391282.65</v>
      </c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</row>
    <row r="397" spans="1:110" ht="34.5" customHeight="1">
      <c r="A397" s="98" t="s">
        <v>637</v>
      </c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9" t="s">
        <v>160</v>
      </c>
      <c r="AD397" s="99"/>
      <c r="AE397" s="99"/>
      <c r="AF397" s="99"/>
      <c r="AG397" s="99"/>
      <c r="AH397" s="99"/>
      <c r="AI397" s="99" t="s">
        <v>102</v>
      </c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7">
        <f>AZ398</f>
        <v>3712900</v>
      </c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>
        <f>BW398</f>
        <v>321617.35</v>
      </c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>
        <f t="shared" si="32"/>
        <v>3391282.65</v>
      </c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</row>
    <row r="398" spans="1:110" ht="14.25" customHeight="1">
      <c r="A398" s="98" t="s">
        <v>271</v>
      </c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9" t="s">
        <v>160</v>
      </c>
      <c r="AD398" s="99"/>
      <c r="AE398" s="99"/>
      <c r="AF398" s="99"/>
      <c r="AG398" s="99"/>
      <c r="AH398" s="99"/>
      <c r="AI398" s="99" t="s">
        <v>103</v>
      </c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7">
        <f>AZ399</f>
        <v>3712900</v>
      </c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>
        <f>BW399</f>
        <v>321617.35</v>
      </c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>
        <f t="shared" si="32"/>
        <v>3391282.65</v>
      </c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</row>
    <row r="399" spans="1:110" ht="13.5" customHeight="1">
      <c r="A399" s="98" t="s">
        <v>237</v>
      </c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9" t="s">
        <v>160</v>
      </c>
      <c r="AD399" s="99"/>
      <c r="AE399" s="99"/>
      <c r="AF399" s="99"/>
      <c r="AG399" s="99"/>
      <c r="AH399" s="99"/>
      <c r="AI399" s="99" t="s">
        <v>104</v>
      </c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7">
        <f>AZ400</f>
        <v>3712900</v>
      </c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>
        <f>BW400</f>
        <v>321617.35</v>
      </c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>
        <f t="shared" si="32"/>
        <v>3391282.65</v>
      </c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</row>
    <row r="400" spans="1:110" ht="23.25" customHeight="1">
      <c r="A400" s="98" t="s">
        <v>408</v>
      </c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9" t="s">
        <v>160</v>
      </c>
      <c r="AD400" s="99"/>
      <c r="AE400" s="99"/>
      <c r="AF400" s="99"/>
      <c r="AG400" s="99"/>
      <c r="AH400" s="99"/>
      <c r="AI400" s="99" t="s">
        <v>105</v>
      </c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7">
        <v>3712900</v>
      </c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>
        <v>321617.35</v>
      </c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>
        <f t="shared" si="32"/>
        <v>3391282.65</v>
      </c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</row>
    <row r="401" spans="1:110" s="23" customFormat="1" ht="15.75" customHeight="1">
      <c r="A401" s="59" t="str">
        <f>'[6]Месячный отчет Расходы в Excel'!A414</f>
        <v> Социальная политика</v>
      </c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34" t="s">
        <v>160</v>
      </c>
      <c r="AD401" s="34"/>
      <c r="AE401" s="34"/>
      <c r="AF401" s="34"/>
      <c r="AG401" s="34"/>
      <c r="AH401" s="34"/>
      <c r="AI401" s="34" t="str">
        <f>'[6]Месячный отчет Расходы в Excel'!B414</f>
        <v>951 1000 0000000 000 000</v>
      </c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6">
        <f>AZ410+AZ402</f>
        <v>317190</v>
      </c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>
        <f>BW410+BW402</f>
        <v>42672.19</v>
      </c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>
        <f t="shared" si="32"/>
        <v>274517.81</v>
      </c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</row>
    <row r="402" spans="1:110" s="23" customFormat="1" ht="15.75" customHeight="1">
      <c r="A402" s="59" t="s">
        <v>621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34" t="s">
        <v>160</v>
      </c>
      <c r="AD402" s="34"/>
      <c r="AE402" s="34"/>
      <c r="AF402" s="34"/>
      <c r="AG402" s="34"/>
      <c r="AH402" s="34"/>
      <c r="AI402" s="34" t="s">
        <v>622</v>
      </c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6">
        <f aca="true" t="shared" si="33" ref="AZ402:AZ408">AZ403</f>
        <v>298800</v>
      </c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>
        <f aca="true" t="shared" si="34" ref="BW402:BW408">BW403</f>
        <v>24282.19</v>
      </c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>
        <f aca="true" t="shared" si="35" ref="CO402:CO409">AZ402-BW402</f>
        <v>274517.81</v>
      </c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</row>
    <row r="403" spans="1:110" s="23" customFormat="1" ht="15.75" customHeight="1">
      <c r="A403" s="59" t="s">
        <v>193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34" t="s">
        <v>160</v>
      </c>
      <c r="AD403" s="34"/>
      <c r="AE403" s="34"/>
      <c r="AF403" s="34"/>
      <c r="AG403" s="34"/>
      <c r="AH403" s="34"/>
      <c r="AI403" s="34" t="s">
        <v>623</v>
      </c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6">
        <f t="shared" si="33"/>
        <v>298800</v>
      </c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>
        <f t="shared" si="34"/>
        <v>24282.19</v>
      </c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>
        <f t="shared" si="35"/>
        <v>274517.81</v>
      </c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</row>
    <row r="404" spans="1:110" s="23" customFormat="1" ht="15.75" customHeight="1">
      <c r="A404" s="59" t="s">
        <v>193</v>
      </c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34" t="s">
        <v>160</v>
      </c>
      <c r="AD404" s="34"/>
      <c r="AE404" s="34"/>
      <c r="AF404" s="34"/>
      <c r="AG404" s="34"/>
      <c r="AH404" s="34"/>
      <c r="AI404" s="34" t="s">
        <v>624</v>
      </c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6">
        <f t="shared" si="33"/>
        <v>298800</v>
      </c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>
        <f t="shared" si="34"/>
        <v>24282.19</v>
      </c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>
        <f t="shared" si="35"/>
        <v>274517.81</v>
      </c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</row>
    <row r="405" spans="1:110" s="23" customFormat="1" ht="24.75" customHeight="1">
      <c r="A405" s="59" t="s">
        <v>625</v>
      </c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34" t="s">
        <v>160</v>
      </c>
      <c r="AD405" s="34"/>
      <c r="AE405" s="34"/>
      <c r="AF405" s="34"/>
      <c r="AG405" s="34"/>
      <c r="AH405" s="34"/>
      <c r="AI405" s="34" t="s">
        <v>626</v>
      </c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6">
        <f t="shared" si="33"/>
        <v>298800</v>
      </c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>
        <f t="shared" si="34"/>
        <v>24282.19</v>
      </c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>
        <f t="shared" si="35"/>
        <v>274517.81</v>
      </c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</row>
    <row r="406" spans="1:110" s="23" customFormat="1" ht="26.25" customHeight="1">
      <c r="A406" s="59" t="s">
        <v>627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34" t="s">
        <v>160</v>
      </c>
      <c r="AD406" s="34"/>
      <c r="AE406" s="34"/>
      <c r="AF406" s="34"/>
      <c r="AG406" s="34"/>
      <c r="AH406" s="34"/>
      <c r="AI406" s="34" t="s">
        <v>628</v>
      </c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6">
        <f t="shared" si="33"/>
        <v>298800</v>
      </c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>
        <f t="shared" si="34"/>
        <v>24282.19</v>
      </c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>
        <f t="shared" si="35"/>
        <v>274517.81</v>
      </c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</row>
    <row r="407" spans="1:110" s="23" customFormat="1" ht="12">
      <c r="A407" s="59" t="s">
        <v>271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34" t="s">
        <v>160</v>
      </c>
      <c r="AD407" s="34"/>
      <c r="AE407" s="34"/>
      <c r="AF407" s="34"/>
      <c r="AG407" s="34"/>
      <c r="AH407" s="34"/>
      <c r="AI407" s="34" t="s">
        <v>629</v>
      </c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6">
        <f t="shared" si="33"/>
        <v>298800</v>
      </c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>
        <f t="shared" si="34"/>
        <v>24282.19</v>
      </c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>
        <f t="shared" si="35"/>
        <v>274517.81</v>
      </c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</row>
    <row r="408" spans="1:110" s="23" customFormat="1" ht="12">
      <c r="A408" s="59" t="s">
        <v>496</v>
      </c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34" t="s">
        <v>160</v>
      </c>
      <c r="AD408" s="34"/>
      <c r="AE408" s="34"/>
      <c r="AF408" s="34"/>
      <c r="AG408" s="34"/>
      <c r="AH408" s="34"/>
      <c r="AI408" s="34" t="s">
        <v>630</v>
      </c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6">
        <f t="shared" si="33"/>
        <v>298800</v>
      </c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>
        <f t="shared" si="34"/>
        <v>24282.19</v>
      </c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>
        <f t="shared" si="35"/>
        <v>274517.81</v>
      </c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</row>
    <row r="409" spans="1:110" s="23" customFormat="1" ht="23.25" customHeight="1">
      <c r="A409" s="59" t="s">
        <v>631</v>
      </c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34" t="s">
        <v>160</v>
      </c>
      <c r="AD409" s="34"/>
      <c r="AE409" s="34"/>
      <c r="AF409" s="34"/>
      <c r="AG409" s="34"/>
      <c r="AH409" s="34"/>
      <c r="AI409" s="34" t="s">
        <v>632</v>
      </c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6">
        <v>298800</v>
      </c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>
        <v>24282.19</v>
      </c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>
        <f t="shared" si="35"/>
        <v>274517.81</v>
      </c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</row>
    <row r="410" spans="1:110" ht="12">
      <c r="A410" s="98" t="s">
        <v>488</v>
      </c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9" t="s">
        <v>160</v>
      </c>
      <c r="AD410" s="99"/>
      <c r="AE410" s="99"/>
      <c r="AF410" s="99"/>
      <c r="AG410" s="99"/>
      <c r="AH410" s="99"/>
      <c r="AI410" s="99" t="s">
        <v>489</v>
      </c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7">
        <f aca="true" t="shared" si="36" ref="AZ410:AZ415">AZ411</f>
        <v>18390</v>
      </c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>
        <f aca="true" t="shared" si="37" ref="BW410:BW415">BW411</f>
        <v>18390</v>
      </c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>
        <f aca="true" t="shared" si="38" ref="CO410:CO416">AZ410-BW410</f>
        <v>0</v>
      </c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</row>
    <row r="411" spans="1:110" ht="13.5" customHeight="1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9" t="s">
        <v>160</v>
      </c>
      <c r="AD411" s="99"/>
      <c r="AE411" s="99"/>
      <c r="AF411" s="99"/>
      <c r="AG411" s="99"/>
      <c r="AH411" s="99"/>
      <c r="AI411" s="99" t="s">
        <v>490</v>
      </c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7">
        <f t="shared" si="36"/>
        <v>18390</v>
      </c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>
        <f t="shared" si="37"/>
        <v>18390</v>
      </c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>
        <f t="shared" si="38"/>
        <v>0</v>
      </c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</row>
    <row r="412" spans="1:110" ht="12">
      <c r="A412" s="98" t="s">
        <v>236</v>
      </c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9" t="s">
        <v>160</v>
      </c>
      <c r="AD412" s="99"/>
      <c r="AE412" s="99"/>
      <c r="AF412" s="99"/>
      <c r="AG412" s="99"/>
      <c r="AH412" s="99"/>
      <c r="AI412" s="99" t="s">
        <v>491</v>
      </c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7">
        <f t="shared" si="36"/>
        <v>18390</v>
      </c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>
        <f>BW413</f>
        <v>18390</v>
      </c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>
        <f t="shared" si="38"/>
        <v>0</v>
      </c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</row>
    <row r="413" spans="1:110" ht="12">
      <c r="A413" s="98" t="s">
        <v>493</v>
      </c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9" t="s">
        <v>160</v>
      </c>
      <c r="AD413" s="99"/>
      <c r="AE413" s="99"/>
      <c r="AF413" s="99"/>
      <c r="AG413" s="99"/>
      <c r="AH413" s="99"/>
      <c r="AI413" s="99" t="s">
        <v>492</v>
      </c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7">
        <f t="shared" si="36"/>
        <v>18390</v>
      </c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>
        <f t="shared" si="37"/>
        <v>18390</v>
      </c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>
        <f t="shared" si="38"/>
        <v>0</v>
      </c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</row>
    <row r="414" spans="1:110" ht="12.75" customHeight="1">
      <c r="A414" s="98" t="s">
        <v>271</v>
      </c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9" t="s">
        <v>160</v>
      </c>
      <c r="AD414" s="99"/>
      <c r="AE414" s="99"/>
      <c r="AF414" s="99"/>
      <c r="AG414" s="99"/>
      <c r="AH414" s="99"/>
      <c r="AI414" s="99" t="s">
        <v>494</v>
      </c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7">
        <f t="shared" si="36"/>
        <v>18390</v>
      </c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>
        <f t="shared" si="37"/>
        <v>18390</v>
      </c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>
        <f t="shared" si="38"/>
        <v>0</v>
      </c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</row>
    <row r="415" spans="1:110" ht="12">
      <c r="A415" s="98" t="s">
        <v>496</v>
      </c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9" t="s">
        <v>160</v>
      </c>
      <c r="AD415" s="99"/>
      <c r="AE415" s="99"/>
      <c r="AF415" s="99"/>
      <c r="AG415" s="99"/>
      <c r="AH415" s="99"/>
      <c r="AI415" s="99" t="s">
        <v>495</v>
      </c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7">
        <f t="shared" si="36"/>
        <v>18390</v>
      </c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>
        <f t="shared" si="37"/>
        <v>18390</v>
      </c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>
        <f t="shared" si="38"/>
        <v>0</v>
      </c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</row>
    <row r="416" spans="1:110" ht="12">
      <c r="A416" s="98" t="s">
        <v>498</v>
      </c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9" t="s">
        <v>160</v>
      </c>
      <c r="AD416" s="99"/>
      <c r="AE416" s="99"/>
      <c r="AF416" s="99"/>
      <c r="AG416" s="99"/>
      <c r="AH416" s="99"/>
      <c r="AI416" s="99" t="s">
        <v>497</v>
      </c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7">
        <v>18390</v>
      </c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>
        <v>18390</v>
      </c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>
        <f t="shared" si="38"/>
        <v>0</v>
      </c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</row>
    <row r="417" spans="1:110" ht="13.5" customHeight="1">
      <c r="A417" s="98" t="str">
        <f>'[6]Месячный отчет Расходы в Excel'!A444</f>
        <v> Физическая культура и спорт</v>
      </c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9" t="s">
        <v>160</v>
      </c>
      <c r="AD417" s="99"/>
      <c r="AE417" s="99"/>
      <c r="AF417" s="99"/>
      <c r="AG417" s="99"/>
      <c r="AH417" s="99"/>
      <c r="AI417" s="99" t="str">
        <f>'[6]Месячный отчет Расходы в Excel'!B444</f>
        <v>951 1100 0000000 000 000</v>
      </c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7">
        <f aca="true" t="shared" si="39" ref="AZ417:AZ422">AZ418</f>
        <v>365100</v>
      </c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>
        <f aca="true" t="shared" si="40" ref="BW417:BW422">BW418</f>
        <v>0</v>
      </c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>
        <f aca="true" t="shared" si="41" ref="CO417:CO426">AZ417-BW417</f>
        <v>365100</v>
      </c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</row>
    <row r="418" spans="1:110" ht="14.25" customHeight="1">
      <c r="A418" s="98" t="s">
        <v>106</v>
      </c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9" t="s">
        <v>160</v>
      </c>
      <c r="AD418" s="99"/>
      <c r="AE418" s="99"/>
      <c r="AF418" s="99"/>
      <c r="AG418" s="99"/>
      <c r="AH418" s="99"/>
      <c r="AI418" s="99" t="s">
        <v>107</v>
      </c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7">
        <f t="shared" si="39"/>
        <v>365100</v>
      </c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>
        <f t="shared" si="40"/>
        <v>0</v>
      </c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>
        <f t="shared" si="41"/>
        <v>365100</v>
      </c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</row>
    <row r="419" spans="1:110" ht="12">
      <c r="A419" s="98" t="s">
        <v>210</v>
      </c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9" t="s">
        <v>160</v>
      </c>
      <c r="AD419" s="99"/>
      <c r="AE419" s="99"/>
      <c r="AF419" s="99"/>
      <c r="AG419" s="99"/>
      <c r="AH419" s="99"/>
      <c r="AI419" s="99" t="s">
        <v>108</v>
      </c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7">
        <f t="shared" si="39"/>
        <v>365100</v>
      </c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>
        <f t="shared" si="40"/>
        <v>0</v>
      </c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>
        <f t="shared" si="41"/>
        <v>365100</v>
      </c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</row>
    <row r="420" spans="1:110" ht="39" customHeight="1">
      <c r="A420" s="98" t="s">
        <v>109</v>
      </c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9" t="s">
        <v>160</v>
      </c>
      <c r="AD420" s="99"/>
      <c r="AE420" s="99"/>
      <c r="AF420" s="99"/>
      <c r="AG420" s="99"/>
      <c r="AH420" s="99"/>
      <c r="AI420" s="99" t="s">
        <v>110</v>
      </c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7">
        <f t="shared" si="39"/>
        <v>365100</v>
      </c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>
        <f t="shared" si="40"/>
        <v>0</v>
      </c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>
        <f t="shared" si="41"/>
        <v>365100</v>
      </c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</row>
    <row r="421" spans="1:110" ht="24.75" customHeight="1">
      <c r="A421" s="98" t="s">
        <v>282</v>
      </c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9" t="s">
        <v>160</v>
      </c>
      <c r="AD421" s="99"/>
      <c r="AE421" s="99"/>
      <c r="AF421" s="99"/>
      <c r="AG421" s="99"/>
      <c r="AH421" s="99"/>
      <c r="AI421" s="99" t="s">
        <v>111</v>
      </c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7">
        <f t="shared" si="39"/>
        <v>365100</v>
      </c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>
        <f t="shared" si="40"/>
        <v>0</v>
      </c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>
        <f t="shared" si="41"/>
        <v>365100</v>
      </c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</row>
    <row r="422" spans="1:110" ht="11.25" customHeight="1">
      <c r="A422" s="98" t="s">
        <v>271</v>
      </c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9" t="s">
        <v>160</v>
      </c>
      <c r="AD422" s="99"/>
      <c r="AE422" s="99"/>
      <c r="AF422" s="99"/>
      <c r="AG422" s="99"/>
      <c r="AH422" s="99"/>
      <c r="AI422" s="99" t="s">
        <v>112</v>
      </c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7">
        <f t="shared" si="39"/>
        <v>365100</v>
      </c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>
        <f t="shared" si="40"/>
        <v>0</v>
      </c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>
        <f t="shared" si="41"/>
        <v>365100</v>
      </c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</row>
    <row r="423" spans="1:110" ht="12.75" customHeight="1">
      <c r="A423" s="98" t="s">
        <v>201</v>
      </c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9" t="s">
        <v>160</v>
      </c>
      <c r="AD423" s="99"/>
      <c r="AE423" s="99"/>
      <c r="AF423" s="99"/>
      <c r="AG423" s="99"/>
      <c r="AH423" s="99"/>
      <c r="AI423" s="99" t="s">
        <v>113</v>
      </c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7">
        <v>365100</v>
      </c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>
        <v>0</v>
      </c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>
        <f t="shared" si="41"/>
        <v>365100</v>
      </c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</row>
    <row r="424" spans="1:110" ht="12">
      <c r="A424" s="98" t="s">
        <v>114</v>
      </c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9" t="s">
        <v>160</v>
      </c>
      <c r="AD424" s="99"/>
      <c r="AE424" s="99"/>
      <c r="AF424" s="99"/>
      <c r="AG424" s="99"/>
      <c r="AH424" s="99"/>
      <c r="AI424" s="99" t="s">
        <v>460</v>
      </c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7">
        <f>AZ425</f>
        <v>0</v>
      </c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>
        <f>BW425</f>
        <v>0</v>
      </c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>
        <f>AZ424-BW424</f>
        <v>0</v>
      </c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</row>
    <row r="425" spans="1:110" ht="12">
      <c r="A425" s="98" t="s">
        <v>210</v>
      </c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9" t="s">
        <v>160</v>
      </c>
      <c r="AD425" s="99"/>
      <c r="AE425" s="99"/>
      <c r="AF425" s="99"/>
      <c r="AG425" s="99"/>
      <c r="AH425" s="99"/>
      <c r="AI425" s="99" t="s">
        <v>461</v>
      </c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7">
        <f>AZ426</f>
        <v>0</v>
      </c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>
        <f>BW426</f>
        <v>0</v>
      </c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>
        <f t="shared" si="41"/>
        <v>0</v>
      </c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</row>
    <row r="426" spans="1:110" ht="43.5" customHeight="1">
      <c r="A426" s="98" t="s">
        <v>599</v>
      </c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9" t="s">
        <v>160</v>
      </c>
      <c r="AD426" s="99"/>
      <c r="AE426" s="99"/>
      <c r="AF426" s="99"/>
      <c r="AG426" s="99"/>
      <c r="AH426" s="99"/>
      <c r="AI426" s="99" t="s">
        <v>462</v>
      </c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7">
        <f>AZ427</f>
        <v>0</v>
      </c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>
        <f>BW427</f>
        <v>0</v>
      </c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>
        <f t="shared" si="41"/>
        <v>0</v>
      </c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</row>
    <row r="427" spans="1:110" ht="26.25" customHeight="1">
      <c r="A427" s="98" t="s">
        <v>282</v>
      </c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9" t="s">
        <v>160</v>
      </c>
      <c r="AD427" s="99"/>
      <c r="AE427" s="99"/>
      <c r="AF427" s="99"/>
      <c r="AG427" s="99"/>
      <c r="AH427" s="99"/>
      <c r="AI427" s="99" t="s">
        <v>463</v>
      </c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7">
        <v>0</v>
      </c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>
        <v>0</v>
      </c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>
        <f>AZ427-BW427</f>
        <v>0</v>
      </c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</row>
    <row r="428" spans="1:110" ht="13.5" customHeight="1">
      <c r="A428" s="98" t="s">
        <v>271</v>
      </c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9" t="s">
        <v>160</v>
      </c>
      <c r="AD428" s="99"/>
      <c r="AE428" s="99"/>
      <c r="AF428" s="99"/>
      <c r="AG428" s="99"/>
      <c r="AH428" s="99"/>
      <c r="AI428" s="99" t="s">
        <v>464</v>
      </c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7">
        <f>AZ429</f>
        <v>0</v>
      </c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>
        <f>BW429</f>
        <v>0</v>
      </c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>
        <f>AZ428-BW428</f>
        <v>0</v>
      </c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</row>
    <row r="429" spans="1:110" ht="12">
      <c r="A429" s="98" t="s">
        <v>201</v>
      </c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9" t="s">
        <v>160</v>
      </c>
      <c r="AD429" s="99"/>
      <c r="AE429" s="99"/>
      <c r="AF429" s="99"/>
      <c r="AG429" s="99"/>
      <c r="AH429" s="99"/>
      <c r="AI429" s="99" t="s">
        <v>465</v>
      </c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7">
        <v>0</v>
      </c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>
        <v>0</v>
      </c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>
        <f>AZ429-BW429</f>
        <v>0</v>
      </c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</row>
    <row r="430" spans="1:110" ht="9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</row>
    <row r="431" spans="1:110" ht="23.25" customHeight="1">
      <c r="A431" s="98" t="s">
        <v>175</v>
      </c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9" t="s">
        <v>161</v>
      </c>
      <c r="AD431" s="99"/>
      <c r="AE431" s="99"/>
      <c r="AF431" s="99"/>
      <c r="AG431" s="99"/>
      <c r="AH431" s="99"/>
      <c r="AI431" s="99" t="s">
        <v>152</v>
      </c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7">
        <v>-2968718</v>
      </c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>
        <v>-3516878.88</v>
      </c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>
        <f>AZ431-BW431</f>
        <v>548160.8799999999</v>
      </c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</row>
    <row r="432" spans="1:110" ht="1.5" customHeight="1" thickBo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6"/>
      <c r="AC432" s="8"/>
      <c r="AD432" s="9"/>
      <c r="AE432" s="9"/>
      <c r="AF432" s="9"/>
      <c r="AG432" s="9"/>
      <c r="AH432" s="9"/>
      <c r="AI432" s="11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11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11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11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10"/>
    </row>
  </sheetData>
  <mergeCells count="2569">
    <mergeCell ref="BW424:CN424"/>
    <mergeCell ref="CO424:DF424"/>
    <mergeCell ref="A368:AB368"/>
    <mergeCell ref="AC368:AH368"/>
    <mergeCell ref="A424:AB424"/>
    <mergeCell ref="AC424:AH424"/>
    <mergeCell ref="AI424:AY424"/>
    <mergeCell ref="AZ424:BV424"/>
    <mergeCell ref="AI368:AY368"/>
    <mergeCell ref="AZ368:BV368"/>
    <mergeCell ref="BW366:CN366"/>
    <mergeCell ref="CO366:DF366"/>
    <mergeCell ref="BW367:CN367"/>
    <mergeCell ref="CO367:DF367"/>
    <mergeCell ref="BW368:CN368"/>
    <mergeCell ref="CO368:DF368"/>
    <mergeCell ref="A367:AB367"/>
    <mergeCell ref="AC367:AH367"/>
    <mergeCell ref="AI367:AY367"/>
    <mergeCell ref="AZ367:BV367"/>
    <mergeCell ref="A366:AB366"/>
    <mergeCell ref="AC366:AH366"/>
    <mergeCell ref="AI366:AY366"/>
    <mergeCell ref="AZ366:BV366"/>
    <mergeCell ref="BW365:CN365"/>
    <mergeCell ref="CO365:DF365"/>
    <mergeCell ref="A364:AB364"/>
    <mergeCell ref="AC364:AH364"/>
    <mergeCell ref="A365:AB365"/>
    <mergeCell ref="AC365:AH365"/>
    <mergeCell ref="AI365:AY365"/>
    <mergeCell ref="AZ365:BV365"/>
    <mergeCell ref="AI364:AY364"/>
    <mergeCell ref="AZ364:BV364"/>
    <mergeCell ref="BW362:CN362"/>
    <mergeCell ref="CO362:DF362"/>
    <mergeCell ref="BW363:CN363"/>
    <mergeCell ref="CO363:DF363"/>
    <mergeCell ref="BW364:CN364"/>
    <mergeCell ref="CO364:DF364"/>
    <mergeCell ref="A363:AB363"/>
    <mergeCell ref="AC363:AH363"/>
    <mergeCell ref="AI363:AY363"/>
    <mergeCell ref="AZ363:BV363"/>
    <mergeCell ref="A362:AB362"/>
    <mergeCell ref="AC362:AH362"/>
    <mergeCell ref="AI362:AY362"/>
    <mergeCell ref="AZ362:BV362"/>
    <mergeCell ref="BW361:CN361"/>
    <mergeCell ref="CO361:DF361"/>
    <mergeCell ref="A360:AB360"/>
    <mergeCell ref="AC360:AH360"/>
    <mergeCell ref="A361:AB361"/>
    <mergeCell ref="AC361:AH361"/>
    <mergeCell ref="AI361:AY361"/>
    <mergeCell ref="AZ361:BV361"/>
    <mergeCell ref="AI360:AY360"/>
    <mergeCell ref="AZ360:BV360"/>
    <mergeCell ref="BW358:CN358"/>
    <mergeCell ref="CO358:DF358"/>
    <mergeCell ref="BW359:CN359"/>
    <mergeCell ref="CO359:DF359"/>
    <mergeCell ref="BW360:CN360"/>
    <mergeCell ref="CO360:DF360"/>
    <mergeCell ref="A359:AB359"/>
    <mergeCell ref="AC359:AH359"/>
    <mergeCell ref="AI359:AY359"/>
    <mergeCell ref="AZ359:BV359"/>
    <mergeCell ref="A358:AB358"/>
    <mergeCell ref="AC358:AH358"/>
    <mergeCell ref="AI358:AY358"/>
    <mergeCell ref="AZ358:BV358"/>
    <mergeCell ref="BW357:CN357"/>
    <mergeCell ref="CO357:DF357"/>
    <mergeCell ref="A356:AB356"/>
    <mergeCell ref="AC356:AH356"/>
    <mergeCell ref="A357:AB357"/>
    <mergeCell ref="AC357:AH357"/>
    <mergeCell ref="AI357:AY357"/>
    <mergeCell ref="AZ357:BV357"/>
    <mergeCell ref="AI356:AY356"/>
    <mergeCell ref="AZ356:BV356"/>
    <mergeCell ref="BW354:CN354"/>
    <mergeCell ref="CO354:DF354"/>
    <mergeCell ref="BW355:CN355"/>
    <mergeCell ref="CO355:DF355"/>
    <mergeCell ref="BW356:CN356"/>
    <mergeCell ref="CO356:DF356"/>
    <mergeCell ref="A355:AB355"/>
    <mergeCell ref="AC355:AH355"/>
    <mergeCell ref="AI355:AY355"/>
    <mergeCell ref="AZ355:BV355"/>
    <mergeCell ref="A354:AB354"/>
    <mergeCell ref="AC354:AH354"/>
    <mergeCell ref="AI354:AY354"/>
    <mergeCell ref="AZ354:BV354"/>
    <mergeCell ref="BW353:CN353"/>
    <mergeCell ref="CO353:DF353"/>
    <mergeCell ref="A352:AB352"/>
    <mergeCell ref="AC352:AH352"/>
    <mergeCell ref="A353:AB353"/>
    <mergeCell ref="AC353:AH353"/>
    <mergeCell ref="AI353:AY353"/>
    <mergeCell ref="AZ353:BV353"/>
    <mergeCell ref="AI352:AY352"/>
    <mergeCell ref="AZ352:BV352"/>
    <mergeCell ref="BW350:CN350"/>
    <mergeCell ref="CO350:DF350"/>
    <mergeCell ref="BW351:CN351"/>
    <mergeCell ref="CO351:DF351"/>
    <mergeCell ref="BW352:CN352"/>
    <mergeCell ref="CO352:DF352"/>
    <mergeCell ref="A351:AB351"/>
    <mergeCell ref="AC351:AH351"/>
    <mergeCell ref="AI351:AY351"/>
    <mergeCell ref="AZ351:BV351"/>
    <mergeCell ref="A350:AB350"/>
    <mergeCell ref="AC350:AH350"/>
    <mergeCell ref="AI350:AY350"/>
    <mergeCell ref="AZ350:BV350"/>
    <mergeCell ref="BW348:CN348"/>
    <mergeCell ref="CO348:DF348"/>
    <mergeCell ref="A349:AB349"/>
    <mergeCell ref="AC349:AH349"/>
    <mergeCell ref="AI349:AY349"/>
    <mergeCell ref="AZ349:BV349"/>
    <mergeCell ref="BW349:CN349"/>
    <mergeCell ref="CO349:DF349"/>
    <mergeCell ref="A348:AB348"/>
    <mergeCell ref="AC348:AH348"/>
    <mergeCell ref="BW346:CN346"/>
    <mergeCell ref="CO346:DF346"/>
    <mergeCell ref="BW347:CN347"/>
    <mergeCell ref="CO347:DF347"/>
    <mergeCell ref="BW224:CN224"/>
    <mergeCell ref="CO224:DF224"/>
    <mergeCell ref="A223:AB223"/>
    <mergeCell ref="AC223:AH223"/>
    <mergeCell ref="A224:AB224"/>
    <mergeCell ref="AC224:AH224"/>
    <mergeCell ref="AI224:AY224"/>
    <mergeCell ref="AZ224:BV224"/>
    <mergeCell ref="AI223:AY223"/>
    <mergeCell ref="AZ223:BV223"/>
    <mergeCell ref="BW221:CN221"/>
    <mergeCell ref="CO221:DF221"/>
    <mergeCell ref="BW222:CN222"/>
    <mergeCell ref="CO222:DF222"/>
    <mergeCell ref="BW223:CN223"/>
    <mergeCell ref="CO223:DF223"/>
    <mergeCell ref="A222:AB222"/>
    <mergeCell ref="AC222:AH222"/>
    <mergeCell ref="AI222:AY222"/>
    <mergeCell ref="AZ222:BV222"/>
    <mergeCell ref="A221:AB221"/>
    <mergeCell ref="AC221:AH221"/>
    <mergeCell ref="AI221:AY221"/>
    <mergeCell ref="AZ221:BV221"/>
    <mergeCell ref="BW220:CN220"/>
    <mergeCell ref="CO220:DF220"/>
    <mergeCell ref="A219:AB219"/>
    <mergeCell ref="AC219:AH219"/>
    <mergeCell ref="A220:AB220"/>
    <mergeCell ref="AC220:AH220"/>
    <mergeCell ref="AI220:AY220"/>
    <mergeCell ref="AZ220:BV220"/>
    <mergeCell ref="AI219:AY219"/>
    <mergeCell ref="AZ219:BV219"/>
    <mergeCell ref="BW217:CN217"/>
    <mergeCell ref="CO217:DF217"/>
    <mergeCell ref="BW218:CN218"/>
    <mergeCell ref="CO218:DF218"/>
    <mergeCell ref="BW219:CN219"/>
    <mergeCell ref="CO219:DF219"/>
    <mergeCell ref="A218:AB218"/>
    <mergeCell ref="AC218:AH218"/>
    <mergeCell ref="AI218:AY218"/>
    <mergeCell ref="AZ218:BV218"/>
    <mergeCell ref="A217:AB217"/>
    <mergeCell ref="AC217:AH217"/>
    <mergeCell ref="AI217:AY217"/>
    <mergeCell ref="AZ217:BV217"/>
    <mergeCell ref="BW163:CN163"/>
    <mergeCell ref="CO163:DF163"/>
    <mergeCell ref="A163:AB163"/>
    <mergeCell ref="AC163:AH163"/>
    <mergeCell ref="AI163:AY163"/>
    <mergeCell ref="AZ163:BV163"/>
    <mergeCell ref="BW162:CN162"/>
    <mergeCell ref="CO162:DF162"/>
    <mergeCell ref="A161:AB161"/>
    <mergeCell ref="AC161:AH161"/>
    <mergeCell ref="A162:AB162"/>
    <mergeCell ref="AC162:AH162"/>
    <mergeCell ref="AI162:AY162"/>
    <mergeCell ref="AZ162:BV162"/>
    <mergeCell ref="AI161:AY161"/>
    <mergeCell ref="AZ161:BV161"/>
    <mergeCell ref="BW159:CN159"/>
    <mergeCell ref="CO159:DF159"/>
    <mergeCell ref="BW160:CN160"/>
    <mergeCell ref="CO160:DF160"/>
    <mergeCell ref="BW161:CN161"/>
    <mergeCell ref="CO161:DF161"/>
    <mergeCell ref="A160:AB160"/>
    <mergeCell ref="AC160:AH160"/>
    <mergeCell ref="AI160:AY160"/>
    <mergeCell ref="AZ160:BV160"/>
    <mergeCell ref="A159:AB159"/>
    <mergeCell ref="AC159:AH159"/>
    <mergeCell ref="AI159:AY159"/>
    <mergeCell ref="AZ159:BV159"/>
    <mergeCell ref="BW158:CN158"/>
    <mergeCell ref="CO158:DF158"/>
    <mergeCell ref="A156:AB156"/>
    <mergeCell ref="AC156:AH156"/>
    <mergeCell ref="A158:AB158"/>
    <mergeCell ref="AC158:AH158"/>
    <mergeCell ref="AI158:AY158"/>
    <mergeCell ref="AZ158:BV158"/>
    <mergeCell ref="AI156:AY156"/>
    <mergeCell ref="AZ156:BV156"/>
    <mergeCell ref="BW154:CN154"/>
    <mergeCell ref="CO154:DF154"/>
    <mergeCell ref="BW155:CN155"/>
    <mergeCell ref="CO155:DF155"/>
    <mergeCell ref="CO156:DF156"/>
    <mergeCell ref="A155:AB155"/>
    <mergeCell ref="AC155:AH155"/>
    <mergeCell ref="AI155:AY155"/>
    <mergeCell ref="AZ155:BV155"/>
    <mergeCell ref="A154:AB154"/>
    <mergeCell ref="AC154:AH154"/>
    <mergeCell ref="AI154:AY154"/>
    <mergeCell ref="AZ154:BV154"/>
    <mergeCell ref="CO152:DF152"/>
    <mergeCell ref="A153:AB153"/>
    <mergeCell ref="AC153:AH153"/>
    <mergeCell ref="AI153:AY153"/>
    <mergeCell ref="AZ153:BV153"/>
    <mergeCell ref="BW153:CN153"/>
    <mergeCell ref="CO153:DF153"/>
    <mergeCell ref="A152:AB152"/>
    <mergeCell ref="AC152:AH152"/>
    <mergeCell ref="AI152:AY152"/>
    <mergeCell ref="AZ152:BV152"/>
    <mergeCell ref="CO150:DF150"/>
    <mergeCell ref="A151:AB151"/>
    <mergeCell ref="AC151:AH151"/>
    <mergeCell ref="AI151:AY151"/>
    <mergeCell ref="AZ151:BV151"/>
    <mergeCell ref="BW151:CN151"/>
    <mergeCell ref="CO151:DF151"/>
    <mergeCell ref="A150:AB150"/>
    <mergeCell ref="AC150:AH150"/>
    <mergeCell ref="AI150:AY150"/>
    <mergeCell ref="AZ150:BV150"/>
    <mergeCell ref="A149:AB149"/>
    <mergeCell ref="AC149:AH149"/>
    <mergeCell ref="AI149:AY149"/>
    <mergeCell ref="AZ149:BV149"/>
    <mergeCell ref="BW127:CN127"/>
    <mergeCell ref="CO127:DF127"/>
    <mergeCell ref="A126:AB126"/>
    <mergeCell ref="AC126:AH126"/>
    <mergeCell ref="A127:AB127"/>
    <mergeCell ref="AC127:AH127"/>
    <mergeCell ref="AI127:AY127"/>
    <mergeCell ref="AZ127:BV127"/>
    <mergeCell ref="AI126:AY126"/>
    <mergeCell ref="AZ126:BV126"/>
    <mergeCell ref="BW125:CN125"/>
    <mergeCell ref="CO125:DF125"/>
    <mergeCell ref="BW126:CN126"/>
    <mergeCell ref="CO126:DF126"/>
    <mergeCell ref="BW124:CN124"/>
    <mergeCell ref="CO124:DF124"/>
    <mergeCell ref="A125:AB125"/>
    <mergeCell ref="AC125:AH125"/>
    <mergeCell ref="AI125:AY125"/>
    <mergeCell ref="AZ125:BV125"/>
    <mergeCell ref="A124:AB124"/>
    <mergeCell ref="AC124:AH124"/>
    <mergeCell ref="AI124:AY124"/>
    <mergeCell ref="AZ124:BV124"/>
    <mergeCell ref="BW122:CN122"/>
    <mergeCell ref="CO122:DF122"/>
    <mergeCell ref="A123:AB123"/>
    <mergeCell ref="AC123:AH123"/>
    <mergeCell ref="AI123:AY123"/>
    <mergeCell ref="AZ123:BV123"/>
    <mergeCell ref="BW123:CN123"/>
    <mergeCell ref="CO123:DF123"/>
    <mergeCell ref="A122:AB122"/>
    <mergeCell ref="AC122:AH122"/>
    <mergeCell ref="BW120:CN120"/>
    <mergeCell ref="CO120:DF120"/>
    <mergeCell ref="BW121:CN121"/>
    <mergeCell ref="CO121:DF121"/>
    <mergeCell ref="A121:AB121"/>
    <mergeCell ref="AC121:AH121"/>
    <mergeCell ref="AI121:AY121"/>
    <mergeCell ref="AZ121:BV121"/>
    <mergeCell ref="A120:AB120"/>
    <mergeCell ref="AC120:AH120"/>
    <mergeCell ref="AI120:AY120"/>
    <mergeCell ref="AZ120:BV120"/>
    <mergeCell ref="BW118:CN118"/>
    <mergeCell ref="CO118:DF118"/>
    <mergeCell ref="A119:AB119"/>
    <mergeCell ref="AC119:AH119"/>
    <mergeCell ref="AI119:AY119"/>
    <mergeCell ref="AZ119:BV119"/>
    <mergeCell ref="BW119:CN119"/>
    <mergeCell ref="CO119:DF119"/>
    <mergeCell ref="A118:AB118"/>
    <mergeCell ref="AC118:AH118"/>
    <mergeCell ref="BW116:CN116"/>
    <mergeCell ref="CO116:DF116"/>
    <mergeCell ref="BW117:CN117"/>
    <mergeCell ref="CO117:DF117"/>
    <mergeCell ref="A117:AB117"/>
    <mergeCell ref="AC117:AH117"/>
    <mergeCell ref="AI117:AY117"/>
    <mergeCell ref="AZ117:BV117"/>
    <mergeCell ref="A116:AB116"/>
    <mergeCell ref="AC116:AH116"/>
    <mergeCell ref="AI116:AY116"/>
    <mergeCell ref="AZ116:BV116"/>
    <mergeCell ref="AI213:AY213"/>
    <mergeCell ref="AZ213:BV213"/>
    <mergeCell ref="BW213:CN213"/>
    <mergeCell ref="AZ378:BV378"/>
    <mergeCell ref="BW378:CN378"/>
    <mergeCell ref="BW306:CN306"/>
    <mergeCell ref="BW288:CN288"/>
    <mergeCell ref="BW291:CN291"/>
    <mergeCell ref="BW274:CN274"/>
    <mergeCell ref="BW272:CN272"/>
    <mergeCell ref="AZ383:BV383"/>
    <mergeCell ref="A383:AB383"/>
    <mergeCell ref="AC383:AH383"/>
    <mergeCell ref="AI383:AY383"/>
    <mergeCell ref="A382:AB382"/>
    <mergeCell ref="AC382:AH382"/>
    <mergeCell ref="AI382:AY382"/>
    <mergeCell ref="AZ382:BV382"/>
    <mergeCell ref="AZ380:BV380"/>
    <mergeCell ref="A381:AB381"/>
    <mergeCell ref="AC381:AH381"/>
    <mergeCell ref="AI381:AY381"/>
    <mergeCell ref="AZ381:BV381"/>
    <mergeCell ref="A378:AB378"/>
    <mergeCell ref="A308:AB308"/>
    <mergeCell ref="AI308:AY308"/>
    <mergeCell ref="A380:AB380"/>
    <mergeCell ref="AC380:AH380"/>
    <mergeCell ref="AI380:AY380"/>
    <mergeCell ref="A347:AB347"/>
    <mergeCell ref="AC347:AH347"/>
    <mergeCell ref="AI347:AY347"/>
    <mergeCell ref="AI348:AY348"/>
    <mergeCell ref="A379:AB379"/>
    <mergeCell ref="AC379:AH379"/>
    <mergeCell ref="AI379:AY379"/>
    <mergeCell ref="AZ379:BV379"/>
    <mergeCell ref="AC290:AH290"/>
    <mergeCell ref="BW289:CN289"/>
    <mergeCell ref="CO289:DF289"/>
    <mergeCell ref="BW290:CN290"/>
    <mergeCell ref="CO290:DF290"/>
    <mergeCell ref="CO274:DF274"/>
    <mergeCell ref="A287:AB287"/>
    <mergeCell ref="AC287:AH287"/>
    <mergeCell ref="AI287:AY287"/>
    <mergeCell ref="AZ287:BV287"/>
    <mergeCell ref="BW287:CN287"/>
    <mergeCell ref="CO287:DF287"/>
    <mergeCell ref="CO281:DF281"/>
    <mergeCell ref="BW284:CN284"/>
    <mergeCell ref="BW281:CN281"/>
    <mergeCell ref="CO272:DF272"/>
    <mergeCell ref="A273:AB273"/>
    <mergeCell ref="AC273:AH273"/>
    <mergeCell ref="AI273:AY273"/>
    <mergeCell ref="AZ273:BV273"/>
    <mergeCell ref="BW273:CN273"/>
    <mergeCell ref="CO273:DF273"/>
    <mergeCell ref="A272:AB272"/>
    <mergeCell ref="AI272:AY272"/>
    <mergeCell ref="AC272:AH272"/>
    <mergeCell ref="BW231:CN231"/>
    <mergeCell ref="CO231:DF231"/>
    <mergeCell ref="BW232:CN232"/>
    <mergeCell ref="CO232:DF232"/>
    <mergeCell ref="CO229:DF229"/>
    <mergeCell ref="A230:AB230"/>
    <mergeCell ref="AC230:AH230"/>
    <mergeCell ref="AI230:AY230"/>
    <mergeCell ref="AZ230:BV230"/>
    <mergeCell ref="BW230:CN230"/>
    <mergeCell ref="CO230:DF230"/>
    <mergeCell ref="A229:AB229"/>
    <mergeCell ref="AC229:AH229"/>
    <mergeCell ref="AI229:AY229"/>
    <mergeCell ref="AZ302:BV302"/>
    <mergeCell ref="AI241:AY241"/>
    <mergeCell ref="AZ231:BV231"/>
    <mergeCell ref="AI288:AY288"/>
    <mergeCell ref="AZ243:BV243"/>
    <mergeCell ref="AI242:AY242"/>
    <mergeCell ref="AI243:AY243"/>
    <mergeCell ref="AZ241:BV241"/>
    <mergeCell ref="AZ242:BV242"/>
    <mergeCell ref="AI232:AY232"/>
    <mergeCell ref="AI394:AY394"/>
    <mergeCell ref="AI410:AY410"/>
    <mergeCell ref="AI411:AY411"/>
    <mergeCell ref="AC410:AH410"/>
    <mergeCell ref="AC411:AH411"/>
    <mergeCell ref="AC396:AH396"/>
    <mergeCell ref="AI396:AY396"/>
    <mergeCell ref="AC398:AH398"/>
    <mergeCell ref="AI398:AY398"/>
    <mergeCell ref="AC412:AH412"/>
    <mergeCell ref="AC413:AH413"/>
    <mergeCell ref="AI412:AY412"/>
    <mergeCell ref="AI413:AY413"/>
    <mergeCell ref="AI393:AY393"/>
    <mergeCell ref="AZ288:BV288"/>
    <mergeCell ref="AZ388:BV388"/>
    <mergeCell ref="AZ389:BV389"/>
    <mergeCell ref="AZ387:BV387"/>
    <mergeCell ref="AZ334:BV334"/>
    <mergeCell ref="AZ369:BV369"/>
    <mergeCell ref="AZ374:BV374"/>
    <mergeCell ref="AZ320:BV320"/>
    <mergeCell ref="AI378:AY378"/>
    <mergeCell ref="AZ375:BV375"/>
    <mergeCell ref="AZ376:BV376"/>
    <mergeCell ref="AZ377:BV377"/>
    <mergeCell ref="AZ331:BV331"/>
    <mergeCell ref="AZ332:BV332"/>
    <mergeCell ref="AZ333:BV333"/>
    <mergeCell ref="AZ347:BV347"/>
    <mergeCell ref="AZ348:BV348"/>
    <mergeCell ref="AZ394:BV394"/>
    <mergeCell ref="AZ390:BV390"/>
    <mergeCell ref="AZ391:BV391"/>
    <mergeCell ref="AZ392:BV392"/>
    <mergeCell ref="AZ393:BV393"/>
    <mergeCell ref="BW282:CN282"/>
    <mergeCell ref="BW283:CN283"/>
    <mergeCell ref="BW330:CN330"/>
    <mergeCell ref="BW294:CN294"/>
    <mergeCell ref="BW295:CN295"/>
    <mergeCell ref="BW296:CN296"/>
    <mergeCell ref="BW292:CN292"/>
    <mergeCell ref="BW323:CN323"/>
    <mergeCell ref="BW328:CN328"/>
    <mergeCell ref="BW329:CN329"/>
    <mergeCell ref="AZ289:BV289"/>
    <mergeCell ref="AZ297:BV297"/>
    <mergeCell ref="AZ291:BV291"/>
    <mergeCell ref="AZ285:BV285"/>
    <mergeCell ref="AZ286:BV286"/>
    <mergeCell ref="AC251:AH251"/>
    <mergeCell ref="AC252:AH252"/>
    <mergeCell ref="AC253:AH253"/>
    <mergeCell ref="AC254:AH254"/>
    <mergeCell ref="A251:AB251"/>
    <mergeCell ref="A252:AB252"/>
    <mergeCell ref="A253:AB253"/>
    <mergeCell ref="A254:AB254"/>
    <mergeCell ref="CO250:DF250"/>
    <mergeCell ref="CO247:DF247"/>
    <mergeCell ref="CO244:DF244"/>
    <mergeCell ref="CO249:DF249"/>
    <mergeCell ref="CO233:DF233"/>
    <mergeCell ref="A241:AB241"/>
    <mergeCell ref="A242:AB242"/>
    <mergeCell ref="A243:AB243"/>
    <mergeCell ref="AC243:AH243"/>
    <mergeCell ref="AC241:AH241"/>
    <mergeCell ref="AC242:AH242"/>
    <mergeCell ref="BW234:CN234"/>
    <mergeCell ref="CO234:DF234"/>
    <mergeCell ref="A233:AB233"/>
    <mergeCell ref="CO239:DF239"/>
    <mergeCell ref="CO240:DF240"/>
    <mergeCell ref="AC239:AH239"/>
    <mergeCell ref="AC240:AH240"/>
    <mergeCell ref="AZ239:BV239"/>
    <mergeCell ref="AZ240:BV240"/>
    <mergeCell ref="AI239:AY239"/>
    <mergeCell ref="AI240:AY240"/>
    <mergeCell ref="A231:AB231"/>
    <mergeCell ref="AC231:AH231"/>
    <mergeCell ref="A232:AB232"/>
    <mergeCell ref="AC232:AH232"/>
    <mergeCell ref="AC233:AH233"/>
    <mergeCell ref="A234:AB234"/>
    <mergeCell ref="AC234:AH234"/>
    <mergeCell ref="AI234:AY234"/>
    <mergeCell ref="CO414:DF414"/>
    <mergeCell ref="CO415:DF415"/>
    <mergeCell ref="CO416:DF416"/>
    <mergeCell ref="BW216:CN216"/>
    <mergeCell ref="BW239:CN239"/>
    <mergeCell ref="BW240:CN240"/>
    <mergeCell ref="BW229:CN229"/>
    <mergeCell ref="CO241:DF241"/>
    <mergeCell ref="CO242:DF242"/>
    <mergeCell ref="CO243:DF243"/>
    <mergeCell ref="AZ411:BV411"/>
    <mergeCell ref="AZ412:BV412"/>
    <mergeCell ref="AZ413:BV413"/>
    <mergeCell ref="AZ414:BV414"/>
    <mergeCell ref="AZ415:BV415"/>
    <mergeCell ref="AZ416:BV416"/>
    <mergeCell ref="AC414:AH414"/>
    <mergeCell ref="AC415:AH415"/>
    <mergeCell ref="AC416:AH416"/>
    <mergeCell ref="AI414:AY414"/>
    <mergeCell ref="AI415:AY415"/>
    <mergeCell ref="AI416:AY416"/>
    <mergeCell ref="A413:AB413"/>
    <mergeCell ref="A414:AB414"/>
    <mergeCell ref="A415:AB415"/>
    <mergeCell ref="A416:AB416"/>
    <mergeCell ref="A390:AB390"/>
    <mergeCell ref="A391:AB391"/>
    <mergeCell ref="A392:AB392"/>
    <mergeCell ref="A373:AB373"/>
    <mergeCell ref="A374:AB374"/>
    <mergeCell ref="A384:AB384"/>
    <mergeCell ref="A389:AB389"/>
    <mergeCell ref="A385:AB385"/>
    <mergeCell ref="A386:AB386"/>
    <mergeCell ref="A387:AB387"/>
    <mergeCell ref="A410:AB410"/>
    <mergeCell ref="A411:AB411"/>
    <mergeCell ref="A412:AB412"/>
    <mergeCell ref="A393:AB393"/>
    <mergeCell ref="A397:AB397"/>
    <mergeCell ref="A399:AB399"/>
    <mergeCell ref="A398:AB398"/>
    <mergeCell ref="A396:AB396"/>
    <mergeCell ref="A394:AB394"/>
    <mergeCell ref="A401:AB401"/>
    <mergeCell ref="CO113:DF113"/>
    <mergeCell ref="CO114:DF114"/>
    <mergeCell ref="BW114:CN114"/>
    <mergeCell ref="CO109:DF109"/>
    <mergeCell ref="CO110:DF110"/>
    <mergeCell ref="CO111:DF111"/>
    <mergeCell ref="CO112:DF112"/>
    <mergeCell ref="BW109:CN109"/>
    <mergeCell ref="BW110:CN110"/>
    <mergeCell ref="BW113:CN113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30:AH30"/>
    <mergeCell ref="AZ27:BV27"/>
    <mergeCell ref="AI28:AY28"/>
    <mergeCell ref="AI29:AY29"/>
    <mergeCell ref="AI30:AY30"/>
    <mergeCell ref="AC27:AH27"/>
    <mergeCell ref="CO26:DF26"/>
    <mergeCell ref="CO27:DF27"/>
    <mergeCell ref="CO245:DF245"/>
    <mergeCell ref="CO246:DF246"/>
    <mergeCell ref="CO215:DF215"/>
    <mergeCell ref="CO237:DF237"/>
    <mergeCell ref="CO238:DF238"/>
    <mergeCell ref="CO214:DF214"/>
    <mergeCell ref="CO208:DF208"/>
    <mergeCell ref="CO209:DF209"/>
    <mergeCell ref="CO255:DF255"/>
    <mergeCell ref="CO256:DF256"/>
    <mergeCell ref="CO257:DF257"/>
    <mergeCell ref="CO251:DF251"/>
    <mergeCell ref="CO252:DF252"/>
    <mergeCell ref="CO253:DF253"/>
    <mergeCell ref="CO254:DF254"/>
    <mergeCell ref="BW247:CN247"/>
    <mergeCell ref="BW249:CN249"/>
    <mergeCell ref="BW255:CN255"/>
    <mergeCell ref="BW250:CN250"/>
    <mergeCell ref="BW251:CN251"/>
    <mergeCell ref="BW252:CN252"/>
    <mergeCell ref="BW253:CN253"/>
    <mergeCell ref="BW254:CN254"/>
    <mergeCell ref="BW248:CN248"/>
    <mergeCell ref="AI245:AY245"/>
    <mergeCell ref="AC237:AH237"/>
    <mergeCell ref="AC238:AH238"/>
    <mergeCell ref="BW237:CN237"/>
    <mergeCell ref="BW238:CN238"/>
    <mergeCell ref="BW244:CN244"/>
    <mergeCell ref="BW245:CN245"/>
    <mergeCell ref="BW241:CN241"/>
    <mergeCell ref="BW242:CN242"/>
    <mergeCell ref="BW243:CN243"/>
    <mergeCell ref="A246:AB246"/>
    <mergeCell ref="A245:AB245"/>
    <mergeCell ref="A237:AB237"/>
    <mergeCell ref="A238:AB238"/>
    <mergeCell ref="A239:AB239"/>
    <mergeCell ref="A240:AB240"/>
    <mergeCell ref="AI226:AY226"/>
    <mergeCell ref="AI235:AY235"/>
    <mergeCell ref="AZ237:BV237"/>
    <mergeCell ref="AZ238:BV238"/>
    <mergeCell ref="AI238:AY238"/>
    <mergeCell ref="AZ229:BV229"/>
    <mergeCell ref="AZ232:BV232"/>
    <mergeCell ref="AZ234:BV234"/>
    <mergeCell ref="AI233:AY233"/>
    <mergeCell ref="AZ233:BV233"/>
    <mergeCell ref="AZ212:BV212"/>
    <mergeCell ref="AZ214:BV214"/>
    <mergeCell ref="AI237:AY237"/>
    <mergeCell ref="A225:AB225"/>
    <mergeCell ref="AI215:AY215"/>
    <mergeCell ref="AC228:AH228"/>
    <mergeCell ref="AC226:AH226"/>
    <mergeCell ref="AC227:AH227"/>
    <mergeCell ref="AI228:AY228"/>
    <mergeCell ref="AI225:AY225"/>
    <mergeCell ref="A209:AB209"/>
    <mergeCell ref="AC209:AH209"/>
    <mergeCell ref="AZ208:BV208"/>
    <mergeCell ref="AZ209:BV209"/>
    <mergeCell ref="BW98:CN98"/>
    <mergeCell ref="BW86:CN86"/>
    <mergeCell ref="BW87:CN87"/>
    <mergeCell ref="A208:AB208"/>
    <mergeCell ref="A93:AB93"/>
    <mergeCell ref="A94:AB94"/>
    <mergeCell ref="AC93:AH93"/>
    <mergeCell ref="AC94:AH94"/>
    <mergeCell ref="BW93:CN93"/>
    <mergeCell ref="BW94:CN94"/>
    <mergeCell ref="A5:AB5"/>
    <mergeCell ref="BW43:CN43"/>
    <mergeCell ref="BW44:CN44"/>
    <mergeCell ref="BW97:CN97"/>
    <mergeCell ref="BW26:CN26"/>
    <mergeCell ref="BW27:CN27"/>
    <mergeCell ref="BW28:CN28"/>
    <mergeCell ref="BW30:CN30"/>
    <mergeCell ref="AC28:AH28"/>
    <mergeCell ref="AC29:AH29"/>
    <mergeCell ref="AI43:AY43"/>
    <mergeCell ref="AI44:AY44"/>
    <mergeCell ref="AZ43:BV43"/>
    <mergeCell ref="AZ44:BV44"/>
    <mergeCell ref="CO429:DF429"/>
    <mergeCell ref="CO427:DF427"/>
    <mergeCell ref="CO419:DF419"/>
    <mergeCell ref="CO420:DF420"/>
    <mergeCell ref="CO421:DF421"/>
    <mergeCell ref="CO422:DF422"/>
    <mergeCell ref="CO423:DF423"/>
    <mergeCell ref="CO428:DF428"/>
    <mergeCell ref="CO426:DF426"/>
    <mergeCell ref="BW429:CN429"/>
    <mergeCell ref="BW417:CN417"/>
    <mergeCell ref="CO417:DF417"/>
    <mergeCell ref="BW418:CN418"/>
    <mergeCell ref="BW425:CN425"/>
    <mergeCell ref="CO425:DF425"/>
    <mergeCell ref="BW426:CN426"/>
    <mergeCell ref="BW427:CN427"/>
    <mergeCell ref="CO418:DF418"/>
    <mergeCell ref="BW428:CN428"/>
    <mergeCell ref="AZ425:BV425"/>
    <mergeCell ref="AZ426:BV426"/>
    <mergeCell ref="AZ427:BV427"/>
    <mergeCell ref="AZ428:BV428"/>
    <mergeCell ref="AZ429:BV429"/>
    <mergeCell ref="AZ417:BV417"/>
    <mergeCell ref="AZ418:BV418"/>
    <mergeCell ref="AI429:AY429"/>
    <mergeCell ref="AI418:AY418"/>
    <mergeCell ref="AI425:AY425"/>
    <mergeCell ref="AI426:AY426"/>
    <mergeCell ref="AI427:AY427"/>
    <mergeCell ref="AI428:AY428"/>
    <mergeCell ref="AI419:AY419"/>
    <mergeCell ref="A426:AB426"/>
    <mergeCell ref="A427:AB427"/>
    <mergeCell ref="AC429:AH429"/>
    <mergeCell ref="AC425:AH425"/>
    <mergeCell ref="AC426:AH426"/>
    <mergeCell ref="AC427:AH427"/>
    <mergeCell ref="AC428:AH428"/>
    <mergeCell ref="A428:AB428"/>
    <mergeCell ref="A417:AB417"/>
    <mergeCell ref="A429:AB429"/>
    <mergeCell ref="A419:AB419"/>
    <mergeCell ref="A420:AB420"/>
    <mergeCell ref="A421:AB421"/>
    <mergeCell ref="A422:AB422"/>
    <mergeCell ref="A423:AB423"/>
    <mergeCell ref="A418:AB418"/>
    <mergeCell ref="A425:AB425"/>
    <mergeCell ref="AZ401:BV401"/>
    <mergeCell ref="AI401:AY401"/>
    <mergeCell ref="BW410:CN410"/>
    <mergeCell ref="BW405:CN405"/>
    <mergeCell ref="BW408:CN408"/>
    <mergeCell ref="AZ410:BV410"/>
    <mergeCell ref="CO410:DF410"/>
    <mergeCell ref="CO411:DF411"/>
    <mergeCell ref="CO412:DF412"/>
    <mergeCell ref="BW411:CN411"/>
    <mergeCell ref="BW412:CN412"/>
    <mergeCell ref="BW395:CN395"/>
    <mergeCell ref="CO395:DF395"/>
    <mergeCell ref="A395:AB395"/>
    <mergeCell ref="AC395:AH395"/>
    <mergeCell ref="AI395:AY395"/>
    <mergeCell ref="AZ395:BV395"/>
    <mergeCell ref="CO393:DF393"/>
    <mergeCell ref="CO394:DF394"/>
    <mergeCell ref="CO401:DF401"/>
    <mergeCell ref="CO398:DF398"/>
    <mergeCell ref="CO399:DF399"/>
    <mergeCell ref="CO413:DF413"/>
    <mergeCell ref="CO376:DF376"/>
    <mergeCell ref="CO389:DF389"/>
    <mergeCell ref="CO390:DF390"/>
    <mergeCell ref="CO391:DF391"/>
    <mergeCell ref="CO380:DF380"/>
    <mergeCell ref="CO381:DF381"/>
    <mergeCell ref="CO382:DF382"/>
    <mergeCell ref="CO383:DF383"/>
    <mergeCell ref="CO378:DF378"/>
    <mergeCell ref="CO387:DF387"/>
    <mergeCell ref="CO388:DF388"/>
    <mergeCell ref="BW391:CN391"/>
    <mergeCell ref="BW392:CN392"/>
    <mergeCell ref="CO392:DF392"/>
    <mergeCell ref="CO377:DF377"/>
    <mergeCell ref="CO384:DF384"/>
    <mergeCell ref="CO385:DF385"/>
    <mergeCell ref="CO386:DF386"/>
    <mergeCell ref="CO379:DF379"/>
    <mergeCell ref="BW382:CN382"/>
    <mergeCell ref="BW383:CN383"/>
    <mergeCell ref="BW393:CN393"/>
    <mergeCell ref="BW394:CN394"/>
    <mergeCell ref="BW387:CN387"/>
    <mergeCell ref="BW388:CN388"/>
    <mergeCell ref="BW389:CN389"/>
    <mergeCell ref="BW390:CN390"/>
    <mergeCell ref="BW384:CN384"/>
    <mergeCell ref="BW385:CN385"/>
    <mergeCell ref="BW376:CN376"/>
    <mergeCell ref="BW377:CN377"/>
    <mergeCell ref="BW380:CN380"/>
    <mergeCell ref="BW381:CN381"/>
    <mergeCell ref="BW379:CN379"/>
    <mergeCell ref="BW386:CN386"/>
    <mergeCell ref="AZ386:BV386"/>
    <mergeCell ref="AZ384:BV384"/>
    <mergeCell ref="AZ385:BV385"/>
    <mergeCell ref="AI392:AY392"/>
    <mergeCell ref="AC418:AH418"/>
    <mergeCell ref="AI376:AY376"/>
    <mergeCell ref="AI377:AY377"/>
    <mergeCell ref="AC376:AH376"/>
    <mergeCell ref="AC377:AH377"/>
    <mergeCell ref="AC387:AH387"/>
    <mergeCell ref="AC394:AH394"/>
    <mergeCell ref="AC417:AH417"/>
    <mergeCell ref="AC401:AH401"/>
    <mergeCell ref="AC391:AH391"/>
    <mergeCell ref="AC392:AH392"/>
    <mergeCell ref="AC393:AH393"/>
    <mergeCell ref="AC374:AH374"/>
    <mergeCell ref="AC388:AH388"/>
    <mergeCell ref="AC389:AH389"/>
    <mergeCell ref="AC390:AH390"/>
    <mergeCell ref="AC378:AH378"/>
    <mergeCell ref="AC375:AH375"/>
    <mergeCell ref="AC384:AH384"/>
    <mergeCell ref="A376:AB376"/>
    <mergeCell ref="A377:AB377"/>
    <mergeCell ref="AI369:AY369"/>
    <mergeCell ref="AI370:AY370"/>
    <mergeCell ref="AC372:AH372"/>
    <mergeCell ref="AC373:AH373"/>
    <mergeCell ref="AI373:AY373"/>
    <mergeCell ref="AI374:AY374"/>
    <mergeCell ref="AC369:AH369"/>
    <mergeCell ref="AI375:AY375"/>
    <mergeCell ref="CO328:DF328"/>
    <mergeCell ref="CO329:DF329"/>
    <mergeCell ref="CO331:DF331"/>
    <mergeCell ref="CO375:DF375"/>
    <mergeCell ref="CO371:DF371"/>
    <mergeCell ref="CO372:DF372"/>
    <mergeCell ref="CO373:DF373"/>
    <mergeCell ref="CO374:DF374"/>
    <mergeCell ref="CO332:DF332"/>
    <mergeCell ref="CO330:DF330"/>
    <mergeCell ref="BW374:CN374"/>
    <mergeCell ref="BW375:CN375"/>
    <mergeCell ref="CO333:DF333"/>
    <mergeCell ref="CO334:DF334"/>
    <mergeCell ref="CO369:DF369"/>
    <mergeCell ref="CO370:DF370"/>
    <mergeCell ref="BW369:CN369"/>
    <mergeCell ref="BW370:CN370"/>
    <mergeCell ref="BW371:CN371"/>
    <mergeCell ref="BW372:CN372"/>
    <mergeCell ref="BW373:CN373"/>
    <mergeCell ref="AZ370:BV370"/>
    <mergeCell ref="AZ371:BV371"/>
    <mergeCell ref="AZ372:BV372"/>
    <mergeCell ref="AZ373:BV373"/>
    <mergeCell ref="AC331:AH331"/>
    <mergeCell ref="AC332:AH332"/>
    <mergeCell ref="AI371:AY371"/>
    <mergeCell ref="AI372:AY372"/>
    <mergeCell ref="AC371:AH371"/>
    <mergeCell ref="AC333:AH333"/>
    <mergeCell ref="AC334:AH334"/>
    <mergeCell ref="AC370:AH370"/>
    <mergeCell ref="AC335:AH335"/>
    <mergeCell ref="AC336:AH336"/>
    <mergeCell ref="A375:AB375"/>
    <mergeCell ref="A369:AB369"/>
    <mergeCell ref="A370:AB370"/>
    <mergeCell ref="A371:AB371"/>
    <mergeCell ref="A372:AB372"/>
    <mergeCell ref="A333:AB333"/>
    <mergeCell ref="A334:AB334"/>
    <mergeCell ref="AI333:AY333"/>
    <mergeCell ref="AI334:AY334"/>
    <mergeCell ref="BW331:CN331"/>
    <mergeCell ref="BW332:CN332"/>
    <mergeCell ref="BW333:CN333"/>
    <mergeCell ref="BW334:CN334"/>
    <mergeCell ref="A332:AB332"/>
    <mergeCell ref="AI328:AY328"/>
    <mergeCell ref="AI329:AY329"/>
    <mergeCell ref="AI331:AY331"/>
    <mergeCell ref="AI332:AY332"/>
    <mergeCell ref="AI330:AY330"/>
    <mergeCell ref="A331:AB331"/>
    <mergeCell ref="A328:AB328"/>
    <mergeCell ref="A329:AB329"/>
    <mergeCell ref="AC328:AH328"/>
    <mergeCell ref="CO327:DF327"/>
    <mergeCell ref="CO326:DF326"/>
    <mergeCell ref="AZ326:BV326"/>
    <mergeCell ref="BW326:CN326"/>
    <mergeCell ref="AC327:AH327"/>
    <mergeCell ref="AI327:AY327"/>
    <mergeCell ref="AZ327:BV327"/>
    <mergeCell ref="BW327:CN327"/>
    <mergeCell ref="CO322:DF322"/>
    <mergeCell ref="AZ323:BV323"/>
    <mergeCell ref="A326:AB326"/>
    <mergeCell ref="AC326:AH326"/>
    <mergeCell ref="BW322:CN322"/>
    <mergeCell ref="CO325:DF325"/>
    <mergeCell ref="CO323:DF323"/>
    <mergeCell ref="CO335:DF335"/>
    <mergeCell ref="A336:AB336"/>
    <mergeCell ref="AZ336:BV336"/>
    <mergeCell ref="BW336:CN336"/>
    <mergeCell ref="CO336:DF336"/>
    <mergeCell ref="AI335:AY335"/>
    <mergeCell ref="AZ335:BV335"/>
    <mergeCell ref="AI336:AY336"/>
    <mergeCell ref="CO318:DF318"/>
    <mergeCell ref="CO319:DF319"/>
    <mergeCell ref="CO320:DF320"/>
    <mergeCell ref="CO321:DF321"/>
    <mergeCell ref="CO337:DF337"/>
    <mergeCell ref="A338:AB338"/>
    <mergeCell ref="AC338:AH338"/>
    <mergeCell ref="AI338:AY338"/>
    <mergeCell ref="AZ338:BV338"/>
    <mergeCell ref="BW338:CN338"/>
    <mergeCell ref="CO338:DF338"/>
    <mergeCell ref="A337:AB337"/>
    <mergeCell ref="AC337:AH337"/>
    <mergeCell ref="AI337:AY337"/>
    <mergeCell ref="AZ321:BV321"/>
    <mergeCell ref="BW321:CN321"/>
    <mergeCell ref="A339:AB339"/>
    <mergeCell ref="AC339:AH339"/>
    <mergeCell ref="AI339:AY339"/>
    <mergeCell ref="AZ339:BV339"/>
    <mergeCell ref="BW339:CN339"/>
    <mergeCell ref="AI322:AY322"/>
    <mergeCell ref="BW337:CN337"/>
    <mergeCell ref="AZ337:BV337"/>
    <mergeCell ref="CO339:DF339"/>
    <mergeCell ref="A340:AB340"/>
    <mergeCell ref="AC340:AH340"/>
    <mergeCell ref="AI340:AY340"/>
    <mergeCell ref="AZ340:BV340"/>
    <mergeCell ref="BW340:CN340"/>
    <mergeCell ref="CO340:DF340"/>
    <mergeCell ref="AC324:AH324"/>
    <mergeCell ref="AI326:AY326"/>
    <mergeCell ref="A341:AB341"/>
    <mergeCell ref="AC341:AH341"/>
    <mergeCell ref="AI341:AY341"/>
    <mergeCell ref="A335:AB335"/>
    <mergeCell ref="AC329:AH329"/>
    <mergeCell ref="A330:AB330"/>
    <mergeCell ref="AC330:AH330"/>
    <mergeCell ref="A327:AB327"/>
    <mergeCell ref="BW341:CN341"/>
    <mergeCell ref="AZ325:BV325"/>
    <mergeCell ref="AI324:AY324"/>
    <mergeCell ref="AI325:AY325"/>
    <mergeCell ref="AZ341:BV341"/>
    <mergeCell ref="BW335:CN335"/>
    <mergeCell ref="BW324:CN324"/>
    <mergeCell ref="AZ328:BV328"/>
    <mergeCell ref="AZ329:BV329"/>
    <mergeCell ref="AZ330:BV330"/>
    <mergeCell ref="AC323:AH323"/>
    <mergeCell ref="CO324:DF324"/>
    <mergeCell ref="AC322:AH322"/>
    <mergeCell ref="BW319:CN319"/>
    <mergeCell ref="AZ324:BV324"/>
    <mergeCell ref="AZ319:BV319"/>
    <mergeCell ref="AZ322:BV322"/>
    <mergeCell ref="AI319:AY319"/>
    <mergeCell ref="AI320:AY320"/>
    <mergeCell ref="AC321:AH321"/>
    <mergeCell ref="CO341:DF341"/>
    <mergeCell ref="CO303:DF303"/>
    <mergeCell ref="CO305:DF305"/>
    <mergeCell ref="CO302:DF302"/>
    <mergeCell ref="CO304:DF304"/>
    <mergeCell ref="CO309:DF309"/>
    <mergeCell ref="CO312:DF312"/>
    <mergeCell ref="CO317:DF317"/>
    <mergeCell ref="CO307:DF307"/>
    <mergeCell ref="CO314:DF314"/>
    <mergeCell ref="CO298:DF298"/>
    <mergeCell ref="CO308:DF308"/>
    <mergeCell ref="CO301:DF301"/>
    <mergeCell ref="CO292:DF292"/>
    <mergeCell ref="CO293:DF293"/>
    <mergeCell ref="CO294:DF294"/>
    <mergeCell ref="CO295:DF295"/>
    <mergeCell ref="CO306:DF306"/>
    <mergeCell ref="AZ295:BV295"/>
    <mergeCell ref="AZ296:BV296"/>
    <mergeCell ref="CO296:DF296"/>
    <mergeCell ref="CO297:DF297"/>
    <mergeCell ref="AI312:AY312"/>
    <mergeCell ref="CO288:DF288"/>
    <mergeCell ref="A310:AB310"/>
    <mergeCell ref="AC310:AH310"/>
    <mergeCell ref="AI310:AY310"/>
    <mergeCell ref="AZ310:BV310"/>
    <mergeCell ref="BW310:CN310"/>
    <mergeCell ref="CO310:DF310"/>
    <mergeCell ref="AC301:AH301"/>
    <mergeCell ref="AZ290:BV290"/>
    <mergeCell ref="CO285:DF285"/>
    <mergeCell ref="CO286:DF286"/>
    <mergeCell ref="AI311:AY311"/>
    <mergeCell ref="AZ311:BV311"/>
    <mergeCell ref="BW311:CN311"/>
    <mergeCell ref="CO311:DF311"/>
    <mergeCell ref="AZ294:BV294"/>
    <mergeCell ref="CO291:DF291"/>
    <mergeCell ref="BW308:CN308"/>
    <mergeCell ref="AI309:AY309"/>
    <mergeCell ref="CO280:DF280"/>
    <mergeCell ref="CO282:DF282"/>
    <mergeCell ref="CO283:DF283"/>
    <mergeCell ref="CO284:DF284"/>
    <mergeCell ref="CO236:DF236"/>
    <mergeCell ref="CO260:DF260"/>
    <mergeCell ref="CO267:DF267"/>
    <mergeCell ref="CO248:DF248"/>
    <mergeCell ref="CO259:DF259"/>
    <mergeCell ref="CO261:DF261"/>
    <mergeCell ref="CO262:DF262"/>
    <mergeCell ref="CO263:DF263"/>
    <mergeCell ref="CO264:DF264"/>
    <mergeCell ref="CO258:DF258"/>
    <mergeCell ref="CO268:DF268"/>
    <mergeCell ref="CO269:DF269"/>
    <mergeCell ref="CO270:DF270"/>
    <mergeCell ref="CO271:DF271"/>
    <mergeCell ref="CO275:DF275"/>
    <mergeCell ref="CO276:DF276"/>
    <mergeCell ref="CO277:DF277"/>
    <mergeCell ref="CO278:DF278"/>
    <mergeCell ref="CO279:DF279"/>
    <mergeCell ref="AC306:AH306"/>
    <mergeCell ref="BW325:CN325"/>
    <mergeCell ref="BW320:CN320"/>
    <mergeCell ref="BW307:CN307"/>
    <mergeCell ref="BW314:CN314"/>
    <mergeCell ref="BW315:CN315"/>
    <mergeCell ref="BW316:CN316"/>
    <mergeCell ref="BW317:CN317"/>
    <mergeCell ref="BW318:CN318"/>
    <mergeCell ref="BW302:CN302"/>
    <mergeCell ref="A311:AB311"/>
    <mergeCell ref="AI301:AY301"/>
    <mergeCell ref="AZ303:BV303"/>
    <mergeCell ref="AC308:AH308"/>
    <mergeCell ref="A309:AB309"/>
    <mergeCell ref="AC309:AH309"/>
    <mergeCell ref="AZ309:BV309"/>
    <mergeCell ref="BW309:CN309"/>
    <mergeCell ref="AZ308:BV308"/>
    <mergeCell ref="BW298:CN298"/>
    <mergeCell ref="BW299:CN299"/>
    <mergeCell ref="BW300:CN300"/>
    <mergeCell ref="BW301:CN301"/>
    <mergeCell ref="BW277:CN277"/>
    <mergeCell ref="BW278:CN278"/>
    <mergeCell ref="BW279:CN279"/>
    <mergeCell ref="AC311:AH311"/>
    <mergeCell ref="AZ307:BV307"/>
    <mergeCell ref="BW280:CN280"/>
    <mergeCell ref="AZ298:BV298"/>
    <mergeCell ref="BW286:CN286"/>
    <mergeCell ref="BW285:CN285"/>
    <mergeCell ref="AZ306:BV306"/>
    <mergeCell ref="BW276:CN276"/>
    <mergeCell ref="AZ314:BV314"/>
    <mergeCell ref="AZ315:BV315"/>
    <mergeCell ref="AZ316:BV316"/>
    <mergeCell ref="BW297:CN297"/>
    <mergeCell ref="BW293:CN293"/>
    <mergeCell ref="AZ312:BV312"/>
    <mergeCell ref="AZ292:BV292"/>
    <mergeCell ref="AZ293:BV293"/>
    <mergeCell ref="AZ301:BV301"/>
    <mergeCell ref="A312:AB312"/>
    <mergeCell ref="AC312:AH312"/>
    <mergeCell ref="AZ281:BV281"/>
    <mergeCell ref="AZ282:BV282"/>
    <mergeCell ref="AZ283:BV283"/>
    <mergeCell ref="AZ284:BV284"/>
    <mergeCell ref="AI296:AY296"/>
    <mergeCell ref="AI297:AY297"/>
    <mergeCell ref="AI307:AY307"/>
    <mergeCell ref="AI306:AY306"/>
    <mergeCell ref="AZ278:BV278"/>
    <mergeCell ref="AZ279:BV279"/>
    <mergeCell ref="AZ280:BV280"/>
    <mergeCell ref="AZ258:BV258"/>
    <mergeCell ref="AZ269:BV269"/>
    <mergeCell ref="AZ270:BV270"/>
    <mergeCell ref="AZ261:BV261"/>
    <mergeCell ref="AZ259:BV259"/>
    <mergeCell ref="AZ266:BV266"/>
    <mergeCell ref="AZ265:BV265"/>
    <mergeCell ref="AZ264:BV264"/>
    <mergeCell ref="AZ251:BV251"/>
    <mergeCell ref="AZ252:BV252"/>
    <mergeCell ref="AZ253:BV253"/>
    <mergeCell ref="AZ254:BV254"/>
    <mergeCell ref="AZ263:BV263"/>
    <mergeCell ref="AZ257:BV257"/>
    <mergeCell ref="AZ262:BV262"/>
    <mergeCell ref="AZ236:BV236"/>
    <mergeCell ref="AZ260:BV260"/>
    <mergeCell ref="AZ267:BV267"/>
    <mergeCell ref="AZ244:BV244"/>
    <mergeCell ref="AZ245:BV245"/>
    <mergeCell ref="AZ246:BV246"/>
    <mergeCell ref="AZ247:BV247"/>
    <mergeCell ref="AZ249:BV249"/>
    <mergeCell ref="AZ255:BV255"/>
    <mergeCell ref="AZ256:BV256"/>
    <mergeCell ref="AI286:AY286"/>
    <mergeCell ref="AI280:AY280"/>
    <mergeCell ref="AI289:AY289"/>
    <mergeCell ref="AI290:AY290"/>
    <mergeCell ref="AI281:AY281"/>
    <mergeCell ref="AI278:AY278"/>
    <mergeCell ref="AI279:AY279"/>
    <mergeCell ref="AI285:AY285"/>
    <mergeCell ref="AI282:AY282"/>
    <mergeCell ref="AI283:AY283"/>
    <mergeCell ref="AI284:AY284"/>
    <mergeCell ref="AC294:AH294"/>
    <mergeCell ref="AC295:AH295"/>
    <mergeCell ref="AC291:AH291"/>
    <mergeCell ref="AI292:AY292"/>
    <mergeCell ref="AI293:AY293"/>
    <mergeCell ref="AI294:AY294"/>
    <mergeCell ref="AI256:AY256"/>
    <mergeCell ref="AI257:AY257"/>
    <mergeCell ref="AI259:AY259"/>
    <mergeCell ref="AI295:AY295"/>
    <mergeCell ref="AI291:AY291"/>
    <mergeCell ref="AI270:AY270"/>
    <mergeCell ref="AI271:AY271"/>
    <mergeCell ref="AI275:AY275"/>
    <mergeCell ref="AI269:AY269"/>
    <mergeCell ref="AI268:AY268"/>
    <mergeCell ref="A313:AB313"/>
    <mergeCell ref="AC313:AH313"/>
    <mergeCell ref="AI313:AY313"/>
    <mergeCell ref="A318:AB318"/>
    <mergeCell ref="AC317:AH317"/>
    <mergeCell ref="AI317:AY317"/>
    <mergeCell ref="A315:AB315"/>
    <mergeCell ref="AI314:AY314"/>
    <mergeCell ref="AI315:AY315"/>
    <mergeCell ref="AI316:AY316"/>
    <mergeCell ref="AI251:AY251"/>
    <mergeCell ref="AI252:AY252"/>
    <mergeCell ref="AI253:AY253"/>
    <mergeCell ref="AI254:AY254"/>
    <mergeCell ref="AI236:AY236"/>
    <mergeCell ref="AI260:AY260"/>
    <mergeCell ref="AI267:AY267"/>
    <mergeCell ref="AI244:AY244"/>
    <mergeCell ref="AI258:AY258"/>
    <mergeCell ref="AI246:AY246"/>
    <mergeCell ref="AI247:AY247"/>
    <mergeCell ref="AI249:AY249"/>
    <mergeCell ref="AI255:AY255"/>
    <mergeCell ref="AI248:AY248"/>
    <mergeCell ref="AI274:AY274"/>
    <mergeCell ref="AI265:AY265"/>
    <mergeCell ref="AI266:AY266"/>
    <mergeCell ref="AC325:AH325"/>
    <mergeCell ref="AC296:AH296"/>
    <mergeCell ref="AC297:AH297"/>
    <mergeCell ref="AC292:AH292"/>
    <mergeCell ref="AC293:AH293"/>
    <mergeCell ref="AC298:AH298"/>
    <mergeCell ref="AC285:AH285"/>
    <mergeCell ref="AC286:AH286"/>
    <mergeCell ref="AC289:AH289"/>
    <mergeCell ref="AC288:AH288"/>
    <mergeCell ref="AC280:AH280"/>
    <mergeCell ref="AC281:AH281"/>
    <mergeCell ref="AC282:AH282"/>
    <mergeCell ref="AC283:AH283"/>
    <mergeCell ref="AC284:AH284"/>
    <mergeCell ref="AC274:AH274"/>
    <mergeCell ref="AC275:AH275"/>
    <mergeCell ref="AC276:AH276"/>
    <mergeCell ref="AC277:AH277"/>
    <mergeCell ref="AC278:AH278"/>
    <mergeCell ref="A325:AB325"/>
    <mergeCell ref="A322:AB322"/>
    <mergeCell ref="A323:AB323"/>
    <mergeCell ref="A324:AB324"/>
    <mergeCell ref="AC279:AH279"/>
    <mergeCell ref="AC299:AH299"/>
    <mergeCell ref="A317:AB317"/>
    <mergeCell ref="A321:AB321"/>
    <mergeCell ref="A319:AB319"/>
    <mergeCell ref="A342:AB342"/>
    <mergeCell ref="AC342:AH342"/>
    <mergeCell ref="A280:AB280"/>
    <mergeCell ref="A281:AB281"/>
    <mergeCell ref="A282:AB282"/>
    <mergeCell ref="A283:AB283"/>
    <mergeCell ref="A284:AB284"/>
    <mergeCell ref="A307:AB307"/>
    <mergeCell ref="A314:AB314"/>
    <mergeCell ref="A316:AB316"/>
    <mergeCell ref="A320:AB320"/>
    <mergeCell ref="A285:AB285"/>
    <mergeCell ref="A286:AB286"/>
    <mergeCell ref="A296:AB296"/>
    <mergeCell ref="A297:AB297"/>
    <mergeCell ref="A289:AB289"/>
    <mergeCell ref="A294:AB294"/>
    <mergeCell ref="A295:AB295"/>
    <mergeCell ref="A288:AB288"/>
    <mergeCell ref="A292:AB292"/>
    <mergeCell ref="AI342:AY342"/>
    <mergeCell ref="AZ342:BV342"/>
    <mergeCell ref="BW342:CN342"/>
    <mergeCell ref="CO342:DF342"/>
    <mergeCell ref="A300:AB300"/>
    <mergeCell ref="A301:AB301"/>
    <mergeCell ref="A304:AB304"/>
    <mergeCell ref="BW312:CN312"/>
    <mergeCell ref="A305:AB305"/>
    <mergeCell ref="A302:AB302"/>
    <mergeCell ref="A303:AB303"/>
    <mergeCell ref="A306:AB306"/>
    <mergeCell ref="AC305:AH305"/>
    <mergeCell ref="AC304:AH304"/>
    <mergeCell ref="A278:AB278"/>
    <mergeCell ref="A279:AB279"/>
    <mergeCell ref="A277:AB277"/>
    <mergeCell ref="A293:AB293"/>
    <mergeCell ref="A291:AB291"/>
    <mergeCell ref="A290:AB290"/>
    <mergeCell ref="A244:AB244"/>
    <mergeCell ref="A268:AB268"/>
    <mergeCell ref="AC268:AH268"/>
    <mergeCell ref="A214:AB214"/>
    <mergeCell ref="A226:AB226"/>
    <mergeCell ref="AC245:AH245"/>
    <mergeCell ref="AC246:AH246"/>
    <mergeCell ref="AC247:AH247"/>
    <mergeCell ref="A216:AB216"/>
    <mergeCell ref="AC216:AH216"/>
    <mergeCell ref="A213:AB213"/>
    <mergeCell ref="AC210:AH210"/>
    <mergeCell ref="AC211:AH211"/>
    <mergeCell ref="AC215:AH215"/>
    <mergeCell ref="A212:AB212"/>
    <mergeCell ref="AC213:AH213"/>
    <mergeCell ref="AC212:AH212"/>
    <mergeCell ref="AC214:AH214"/>
    <mergeCell ref="AC236:AH236"/>
    <mergeCell ref="A267:AB267"/>
    <mergeCell ref="AC260:AH260"/>
    <mergeCell ref="AC267:AH267"/>
    <mergeCell ref="A247:AB247"/>
    <mergeCell ref="A249:AB249"/>
    <mergeCell ref="A255:AB255"/>
    <mergeCell ref="A248:AB248"/>
    <mergeCell ref="A256:AB256"/>
    <mergeCell ref="AC244:AH244"/>
    <mergeCell ref="AC235:AH235"/>
    <mergeCell ref="AZ235:BV235"/>
    <mergeCell ref="AI208:AY208"/>
    <mergeCell ref="AI209:AY209"/>
    <mergeCell ref="AZ210:BV210"/>
    <mergeCell ref="AZ211:BV211"/>
    <mergeCell ref="AZ215:BV215"/>
    <mergeCell ref="AI216:AY216"/>
    <mergeCell ref="AZ216:BV216"/>
    <mergeCell ref="AI231:AY231"/>
    <mergeCell ref="AZ227:BV227"/>
    <mergeCell ref="AC198:AH198"/>
    <mergeCell ref="AC196:AH196"/>
    <mergeCell ref="AI196:AY196"/>
    <mergeCell ref="AC197:AH197"/>
    <mergeCell ref="AI210:AY210"/>
    <mergeCell ref="AI211:AY211"/>
    <mergeCell ref="AI212:AY212"/>
    <mergeCell ref="AI214:AY214"/>
    <mergeCell ref="AZ196:BV196"/>
    <mergeCell ref="AC191:AH191"/>
    <mergeCell ref="AI198:AY198"/>
    <mergeCell ref="BW225:CN225"/>
    <mergeCell ref="BW226:CN226"/>
    <mergeCell ref="AZ226:BV226"/>
    <mergeCell ref="BW196:CN196"/>
    <mergeCell ref="BW195:CN195"/>
    <mergeCell ref="AZ195:BV195"/>
    <mergeCell ref="BW192:CN192"/>
    <mergeCell ref="BW194:CN194"/>
    <mergeCell ref="AZ191:BV191"/>
    <mergeCell ref="AZ198:BV198"/>
    <mergeCell ref="AI195:AY195"/>
    <mergeCell ref="AZ192:BV192"/>
    <mergeCell ref="A196:AB196"/>
    <mergeCell ref="A189:AB189"/>
    <mergeCell ref="A190:AB190"/>
    <mergeCell ref="A191:AB191"/>
    <mergeCell ref="A194:AB194"/>
    <mergeCell ref="A192:AB192"/>
    <mergeCell ref="CO184:DF184"/>
    <mergeCell ref="AI191:AY191"/>
    <mergeCell ref="AI192:AY192"/>
    <mergeCell ref="AC192:AH192"/>
    <mergeCell ref="CO185:DF185"/>
    <mergeCell ref="CO190:DF190"/>
    <mergeCell ref="CO191:DF191"/>
    <mergeCell ref="BW190:CN190"/>
    <mergeCell ref="BW186:CN186"/>
    <mergeCell ref="AZ188:BV188"/>
    <mergeCell ref="BW189:CN189"/>
    <mergeCell ref="AZ190:BV190"/>
    <mergeCell ref="AC189:AH189"/>
    <mergeCell ref="AI190:AY190"/>
    <mergeCell ref="AC190:AH190"/>
    <mergeCell ref="AZ189:BV189"/>
    <mergeCell ref="BW191:CN191"/>
    <mergeCell ref="CO182:DF182"/>
    <mergeCell ref="CO174:DF174"/>
    <mergeCell ref="CO175:DF175"/>
    <mergeCell ref="CO183:DF183"/>
    <mergeCell ref="CO176:DF176"/>
    <mergeCell ref="CO177:DF177"/>
    <mergeCell ref="CO178:DF178"/>
    <mergeCell ref="CO179:DF179"/>
    <mergeCell ref="CO180:DF180"/>
    <mergeCell ref="CO181:DF181"/>
    <mergeCell ref="CO197:DF197"/>
    <mergeCell ref="CO198:DF198"/>
    <mergeCell ref="CO186:DF186"/>
    <mergeCell ref="CO187:DF187"/>
    <mergeCell ref="CO188:DF188"/>
    <mergeCell ref="CO189:DF189"/>
    <mergeCell ref="CO192:DF192"/>
    <mergeCell ref="CO194:DF194"/>
    <mergeCell ref="CO195:DF195"/>
    <mergeCell ref="CO196:DF196"/>
    <mergeCell ref="CO172:DF172"/>
    <mergeCell ref="CO173:DF173"/>
    <mergeCell ref="CO134:DF134"/>
    <mergeCell ref="CO135:DF135"/>
    <mergeCell ref="CO136:DF136"/>
    <mergeCell ref="CO137:DF137"/>
    <mergeCell ref="CO138:DF138"/>
    <mergeCell ref="CO140:DF140"/>
    <mergeCell ref="CO141:DF141"/>
    <mergeCell ref="CO148:DF148"/>
    <mergeCell ref="AZ167:BV167"/>
    <mergeCell ref="BW170:CN170"/>
    <mergeCell ref="AZ169:BV169"/>
    <mergeCell ref="AZ148:BV148"/>
    <mergeCell ref="BW168:CN168"/>
    <mergeCell ref="BW169:CN169"/>
    <mergeCell ref="BW149:CN149"/>
    <mergeCell ref="CO149:DF149"/>
    <mergeCell ref="BW150:CN150"/>
    <mergeCell ref="BW132:CN132"/>
    <mergeCell ref="AZ166:BV166"/>
    <mergeCell ref="BW135:CN135"/>
    <mergeCell ref="BW136:CN136"/>
    <mergeCell ref="BW137:CN137"/>
    <mergeCell ref="AZ157:BV157"/>
    <mergeCell ref="BW165:CN165"/>
    <mergeCell ref="AZ165:BV165"/>
    <mergeCell ref="BW152:CN152"/>
    <mergeCell ref="BW156:CN156"/>
    <mergeCell ref="AZ133:BV133"/>
    <mergeCell ref="AZ142:BV142"/>
    <mergeCell ref="AZ135:BV135"/>
    <mergeCell ref="AZ136:BV136"/>
    <mergeCell ref="AZ139:BV139"/>
    <mergeCell ref="AI170:AY170"/>
    <mergeCell ref="AI169:AY169"/>
    <mergeCell ref="AZ168:BV168"/>
    <mergeCell ref="BW128:CN128"/>
    <mergeCell ref="BW129:CN129"/>
    <mergeCell ref="BW130:CN130"/>
    <mergeCell ref="BW131:CN131"/>
    <mergeCell ref="AZ143:BV143"/>
    <mergeCell ref="AI132:AY132"/>
    <mergeCell ref="AI133:AY133"/>
    <mergeCell ref="AI141:AY141"/>
    <mergeCell ref="AI142:AY142"/>
    <mergeCell ref="AC148:AH148"/>
    <mergeCell ref="AZ164:BV164"/>
    <mergeCell ref="AI157:AY157"/>
    <mergeCell ref="AI144:AY144"/>
    <mergeCell ref="AZ144:BV144"/>
    <mergeCell ref="AI145:AY145"/>
    <mergeCell ref="AC146:AH146"/>
    <mergeCell ref="AZ145:BV145"/>
    <mergeCell ref="AC138:AH138"/>
    <mergeCell ref="AI136:AY136"/>
    <mergeCell ref="AI138:AY138"/>
    <mergeCell ref="AI137:AY137"/>
    <mergeCell ref="AC136:AH136"/>
    <mergeCell ref="AC137:AH137"/>
    <mergeCell ref="AC135:AH135"/>
    <mergeCell ref="AI135:AY135"/>
    <mergeCell ref="A142:AB142"/>
    <mergeCell ref="A143:AB143"/>
    <mergeCell ref="A135:AB135"/>
    <mergeCell ref="AC133:AH133"/>
    <mergeCell ref="AC134:AH134"/>
    <mergeCell ref="AC141:AH141"/>
    <mergeCell ref="AC140:AH140"/>
    <mergeCell ref="A136:AB136"/>
    <mergeCell ref="A137:AB137"/>
    <mergeCell ref="A138:AB138"/>
    <mergeCell ref="AI143:AY143"/>
    <mergeCell ref="CO142:DF142"/>
    <mergeCell ref="CO143:DF143"/>
    <mergeCell ref="A130:AB130"/>
    <mergeCell ref="A131:AB131"/>
    <mergeCell ref="A132:AB132"/>
    <mergeCell ref="A133:AB133"/>
    <mergeCell ref="A134:AB134"/>
    <mergeCell ref="A140:AB140"/>
    <mergeCell ref="A141:AB141"/>
    <mergeCell ref="BW103:CN103"/>
    <mergeCell ref="BW104:CN104"/>
    <mergeCell ref="A128:AB128"/>
    <mergeCell ref="A129:AB129"/>
    <mergeCell ref="BW106:CN106"/>
    <mergeCell ref="AC107:AH107"/>
    <mergeCell ref="A106:AB106"/>
    <mergeCell ref="BW111:CN111"/>
    <mergeCell ref="BW112:CN112"/>
    <mergeCell ref="AZ112:BV112"/>
    <mergeCell ref="CO82:DF82"/>
    <mergeCell ref="CO83:DF83"/>
    <mergeCell ref="CO84:DF84"/>
    <mergeCell ref="CO86:DF86"/>
    <mergeCell ref="CO87:DF87"/>
    <mergeCell ref="CO95:DF95"/>
    <mergeCell ref="CO96:DF96"/>
    <mergeCell ref="CO97:DF97"/>
    <mergeCell ref="CO88:DF88"/>
    <mergeCell ref="CO92:DF92"/>
    <mergeCell ref="CO93:DF93"/>
    <mergeCell ref="CO94:DF94"/>
    <mergeCell ref="CO98:DF98"/>
    <mergeCell ref="BW88:CN88"/>
    <mergeCell ref="BW89:CN89"/>
    <mergeCell ref="BW90:CN90"/>
    <mergeCell ref="BW95:CN95"/>
    <mergeCell ref="BW96:CN96"/>
    <mergeCell ref="BW91:CN91"/>
    <mergeCell ref="BW92:CN92"/>
    <mergeCell ref="CO89:DF89"/>
    <mergeCell ref="CO91:DF91"/>
    <mergeCell ref="AZ97:BV97"/>
    <mergeCell ref="AZ81:BV81"/>
    <mergeCell ref="AZ82:BV82"/>
    <mergeCell ref="AZ83:BV83"/>
    <mergeCell ref="AZ84:BV84"/>
    <mergeCell ref="AZ93:BV93"/>
    <mergeCell ref="AZ94:BV94"/>
    <mergeCell ref="AZ90:BV90"/>
    <mergeCell ref="AZ92:BV92"/>
    <mergeCell ref="AZ98:BV98"/>
    <mergeCell ref="AZ103:BV103"/>
    <mergeCell ref="AZ104:BV104"/>
    <mergeCell ref="AZ86:BV86"/>
    <mergeCell ref="AZ87:BV87"/>
    <mergeCell ref="AZ95:BV95"/>
    <mergeCell ref="AZ96:BV96"/>
    <mergeCell ref="AZ102:BV102"/>
    <mergeCell ref="AZ88:BV88"/>
    <mergeCell ref="AZ89:BV89"/>
    <mergeCell ref="AI103:AY103"/>
    <mergeCell ref="AI104:AY104"/>
    <mergeCell ref="AI102:AY102"/>
    <mergeCell ref="AI99:AY99"/>
    <mergeCell ref="AI100:AY100"/>
    <mergeCell ref="AI101:AY101"/>
    <mergeCell ref="AI93:AY93"/>
    <mergeCell ref="AI94:AY94"/>
    <mergeCell ref="AI97:AY97"/>
    <mergeCell ref="AI98:AY98"/>
    <mergeCell ref="AI89:AY89"/>
    <mergeCell ref="AI90:AY90"/>
    <mergeCell ref="AI91:AY91"/>
    <mergeCell ref="AI92:AY92"/>
    <mergeCell ref="AI86:AY86"/>
    <mergeCell ref="AI87:AY87"/>
    <mergeCell ref="AI95:AY95"/>
    <mergeCell ref="AC97:AH97"/>
    <mergeCell ref="AC86:AH86"/>
    <mergeCell ref="AC87:AH87"/>
    <mergeCell ref="AC95:AH95"/>
    <mergeCell ref="AC96:AH96"/>
    <mergeCell ref="AI96:AY96"/>
    <mergeCell ref="AI88:AY88"/>
    <mergeCell ref="AC98:AH98"/>
    <mergeCell ref="AC103:AH103"/>
    <mergeCell ref="AC104:AH104"/>
    <mergeCell ref="A103:AB103"/>
    <mergeCell ref="A104:AB104"/>
    <mergeCell ref="AC81:AH81"/>
    <mergeCell ref="AC82:AH82"/>
    <mergeCell ref="AC83:AH83"/>
    <mergeCell ref="AC84:AH84"/>
    <mergeCell ref="A95:AB95"/>
    <mergeCell ref="A96:AB96"/>
    <mergeCell ref="A97:AB97"/>
    <mergeCell ref="A98:AB98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42:DF42"/>
    <mergeCell ref="CO43:DF43"/>
    <mergeCell ref="CO44:DF44"/>
    <mergeCell ref="CO32:DF32"/>
    <mergeCell ref="CO33:DF33"/>
    <mergeCell ref="CO34:DF34"/>
    <mergeCell ref="BW52:CN52"/>
    <mergeCell ref="BW42:CN42"/>
    <mergeCell ref="BW37:CN37"/>
    <mergeCell ref="BW38:CN38"/>
    <mergeCell ref="BW39:CN39"/>
    <mergeCell ref="BW40:CN40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41:CN41"/>
    <mergeCell ref="AZ46:BV46"/>
    <mergeCell ref="AZ47:BV47"/>
    <mergeCell ref="BW45:CN45"/>
    <mergeCell ref="BW46:CN46"/>
    <mergeCell ref="BW47:CN47"/>
    <mergeCell ref="BW48:CN48"/>
    <mergeCell ref="BW49:CN49"/>
    <mergeCell ref="BW50:CN50"/>
    <mergeCell ref="BW51:CN51"/>
    <mergeCell ref="A89:AB89"/>
    <mergeCell ref="A90:AB90"/>
    <mergeCell ref="AC88:AH88"/>
    <mergeCell ref="AC89:AH89"/>
    <mergeCell ref="AC90:AH90"/>
    <mergeCell ref="A91:AB91"/>
    <mergeCell ref="AC91:AH91"/>
    <mergeCell ref="AZ91:BV91"/>
    <mergeCell ref="AZ50:BV50"/>
    <mergeCell ref="AZ51:BV51"/>
    <mergeCell ref="AZ52:BV52"/>
    <mergeCell ref="AZ53:BV53"/>
    <mergeCell ref="A88:AB88"/>
    <mergeCell ref="AI53:AY53"/>
    <mergeCell ref="A53:AB53"/>
    <mergeCell ref="AZ32:BV32"/>
    <mergeCell ref="AZ33:BV33"/>
    <mergeCell ref="AZ34:BV34"/>
    <mergeCell ref="AZ35:BV35"/>
    <mergeCell ref="AI18:AY18"/>
    <mergeCell ref="AI19:AY19"/>
    <mergeCell ref="BW21:CN21"/>
    <mergeCell ref="BW22:CN22"/>
    <mergeCell ref="AZ18:BV18"/>
    <mergeCell ref="AZ19:BV19"/>
    <mergeCell ref="AZ20:BV20"/>
    <mergeCell ref="AZ21:BV21"/>
    <mergeCell ref="AZ22:BV22"/>
    <mergeCell ref="AC26:AH26"/>
    <mergeCell ref="AI26:AY26"/>
    <mergeCell ref="AZ26:BV26"/>
    <mergeCell ref="AZ23:BV23"/>
    <mergeCell ref="AZ24:BV24"/>
    <mergeCell ref="AZ25:BV25"/>
    <mergeCell ref="AI25:AY25"/>
    <mergeCell ref="AZ49:BV49"/>
    <mergeCell ref="AZ42:BV42"/>
    <mergeCell ref="AZ45:BV45"/>
    <mergeCell ref="BW18:CN18"/>
    <mergeCell ref="BW19:CN19"/>
    <mergeCell ref="BW20:CN20"/>
    <mergeCell ref="BW32:CN32"/>
    <mergeCell ref="BW33:CN33"/>
    <mergeCell ref="BW34:CN34"/>
    <mergeCell ref="BW29:CN29"/>
    <mergeCell ref="AZ40:BV40"/>
    <mergeCell ref="AZ41:BV41"/>
    <mergeCell ref="BW63:CN63"/>
    <mergeCell ref="CO63:DF63"/>
    <mergeCell ref="AZ48:BV48"/>
    <mergeCell ref="BW61:CN61"/>
    <mergeCell ref="CO61:DF61"/>
    <mergeCell ref="BW62:CN62"/>
    <mergeCell ref="CO62:DF62"/>
    <mergeCell ref="AZ61:BV61"/>
    <mergeCell ref="BW64:CN64"/>
    <mergeCell ref="CO64:DF64"/>
    <mergeCell ref="BW65:CN65"/>
    <mergeCell ref="AZ64:BV64"/>
    <mergeCell ref="AZ36:BV36"/>
    <mergeCell ref="AZ37:BV37"/>
    <mergeCell ref="AZ38:BV38"/>
    <mergeCell ref="AZ39:BV39"/>
    <mergeCell ref="AI45:AY45"/>
    <mergeCell ref="AI46:AY46"/>
    <mergeCell ref="AI47:AY47"/>
    <mergeCell ref="AI48:AY48"/>
    <mergeCell ref="AI42:AY42"/>
    <mergeCell ref="A92:AB92"/>
    <mergeCell ref="AC92:AH92"/>
    <mergeCell ref="A51:AB51"/>
    <mergeCell ref="A52:AB52"/>
    <mergeCell ref="AC53:AH53"/>
    <mergeCell ref="AC46:AH46"/>
    <mergeCell ref="AC47:AH47"/>
    <mergeCell ref="AC43:AH43"/>
    <mergeCell ref="AC44:AH44"/>
    <mergeCell ref="AI39:AY39"/>
    <mergeCell ref="AI40:AY40"/>
    <mergeCell ref="AI41:AY41"/>
    <mergeCell ref="AC52:AH52"/>
    <mergeCell ref="AC50:AH50"/>
    <mergeCell ref="AC51:AH51"/>
    <mergeCell ref="AC48:AH48"/>
    <mergeCell ref="AC49:AH49"/>
    <mergeCell ref="AC42:AH42"/>
    <mergeCell ref="AC45:AH45"/>
    <mergeCell ref="AI36:AY36"/>
    <mergeCell ref="AI37:AY37"/>
    <mergeCell ref="AI38:AY38"/>
    <mergeCell ref="AI32:AY32"/>
    <mergeCell ref="AI33:AY33"/>
    <mergeCell ref="AI34:AY34"/>
    <mergeCell ref="AI35:AY35"/>
    <mergeCell ref="AI31:AY31"/>
    <mergeCell ref="AI20:AY20"/>
    <mergeCell ref="AI21:AY21"/>
    <mergeCell ref="AI22:AY22"/>
    <mergeCell ref="AI23:AY23"/>
    <mergeCell ref="AI24:AY24"/>
    <mergeCell ref="AI27:AY27"/>
    <mergeCell ref="AC38:AH38"/>
    <mergeCell ref="AC39:AH39"/>
    <mergeCell ref="AC40:AH40"/>
    <mergeCell ref="AC41:AH41"/>
    <mergeCell ref="AC34:AH34"/>
    <mergeCell ref="AC35:AH35"/>
    <mergeCell ref="AC36:AH36"/>
    <mergeCell ref="AC37:AH37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1:AB41"/>
    <mergeCell ref="A33:AB33"/>
    <mergeCell ref="A34:AB34"/>
    <mergeCell ref="A35:AB35"/>
    <mergeCell ref="A36:AB36"/>
    <mergeCell ref="A28:AB28"/>
    <mergeCell ref="A48:AB48"/>
    <mergeCell ref="A49:AB49"/>
    <mergeCell ref="A50:AB50"/>
    <mergeCell ref="AI49:AY49"/>
    <mergeCell ref="AI50:AY50"/>
    <mergeCell ref="AI51:AY51"/>
    <mergeCell ref="AI52:AY52"/>
    <mergeCell ref="AI64:AY64"/>
    <mergeCell ref="A37:AB37"/>
    <mergeCell ref="A38:AB38"/>
    <mergeCell ref="A39:AB39"/>
    <mergeCell ref="A40:AB40"/>
    <mergeCell ref="AI61:AY61"/>
    <mergeCell ref="AC62:AH62"/>
    <mergeCell ref="AC55:AH55"/>
    <mergeCell ref="A9:AB9"/>
    <mergeCell ref="A10:AB10"/>
    <mergeCell ref="A11:AB11"/>
    <mergeCell ref="A12:AB12"/>
    <mergeCell ref="BW431:CN431"/>
    <mergeCell ref="CO431:DF431"/>
    <mergeCell ref="AC59:AH59"/>
    <mergeCell ref="AI59:AY59"/>
    <mergeCell ref="AZ59:BV59"/>
    <mergeCell ref="BW59:CN59"/>
    <mergeCell ref="CO59:DF59"/>
    <mergeCell ref="AZ431:BV431"/>
    <mergeCell ref="CO65:DF65"/>
    <mergeCell ref="AC65:AH65"/>
    <mergeCell ref="AI65:AY65"/>
    <mergeCell ref="AZ65:BV65"/>
    <mergeCell ref="A2:DF2"/>
    <mergeCell ref="A29:AB29"/>
    <mergeCell ref="A30:AB30"/>
    <mergeCell ref="A31:AB31"/>
    <mergeCell ref="A6:AB6"/>
    <mergeCell ref="A7:AB7"/>
    <mergeCell ref="A8:AB8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AZ58:BV58"/>
    <mergeCell ref="BW57:CN57"/>
    <mergeCell ref="CO5:DF5"/>
    <mergeCell ref="AZ6:BV6"/>
    <mergeCell ref="BW6:CN6"/>
    <mergeCell ref="CO6:DF6"/>
    <mergeCell ref="CO7:DF7"/>
    <mergeCell ref="CO8:DF8"/>
    <mergeCell ref="AZ9:BV9"/>
    <mergeCell ref="CO9:DF9"/>
    <mergeCell ref="CO10:DF10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AC8:AH8"/>
    <mergeCell ref="AI8:AY8"/>
    <mergeCell ref="AZ8:BV8"/>
    <mergeCell ref="BW8:CN8"/>
    <mergeCell ref="AC7:AH7"/>
    <mergeCell ref="AI7:AY7"/>
    <mergeCell ref="AZ7:BV7"/>
    <mergeCell ref="BW7:CN7"/>
    <mergeCell ref="AC9:AH9"/>
    <mergeCell ref="BW9:CN9"/>
    <mergeCell ref="AI9:AY9"/>
    <mergeCell ref="BW11:CN11"/>
    <mergeCell ref="AC10:AH10"/>
    <mergeCell ref="AI10:AY10"/>
    <mergeCell ref="AZ10:BV10"/>
    <mergeCell ref="BW10:CN10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BW17:CN17"/>
    <mergeCell ref="CO17:DF17"/>
    <mergeCell ref="BW54:CN54"/>
    <mergeCell ref="CO54:DF54"/>
    <mergeCell ref="BW23:CN23"/>
    <mergeCell ref="BW24:CN24"/>
    <mergeCell ref="BW25:CN25"/>
    <mergeCell ref="BW31:CN31"/>
    <mergeCell ref="BW35:CN35"/>
    <mergeCell ref="BW36:CN36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AI62:AY62"/>
    <mergeCell ref="AZ62:BV62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2:AH72"/>
    <mergeCell ref="AI72:AY72"/>
    <mergeCell ref="AZ72:BV72"/>
    <mergeCell ref="BW70:CN70"/>
    <mergeCell ref="BW71:CN71"/>
    <mergeCell ref="BW76:CN76"/>
    <mergeCell ref="AC73:AH73"/>
    <mergeCell ref="AI73:AY73"/>
    <mergeCell ref="AZ73:BV73"/>
    <mergeCell ref="BW74:CN74"/>
    <mergeCell ref="AZ76:BV76"/>
    <mergeCell ref="CO74:DF74"/>
    <mergeCell ref="BW75:CN75"/>
    <mergeCell ref="CO75:DF75"/>
    <mergeCell ref="BW72:CN72"/>
    <mergeCell ref="CO72:DF72"/>
    <mergeCell ref="BW73:CN73"/>
    <mergeCell ref="CO73:DF73"/>
    <mergeCell ref="BW105:CN105"/>
    <mergeCell ref="CO105:DF105"/>
    <mergeCell ref="AC80:AH80"/>
    <mergeCell ref="AC105:AH105"/>
    <mergeCell ref="AI105:AY105"/>
    <mergeCell ref="AZ105:BV105"/>
    <mergeCell ref="AI80:AY80"/>
    <mergeCell ref="AZ80:BV80"/>
    <mergeCell ref="BW80:CN80"/>
    <mergeCell ref="CO90:DF90"/>
    <mergeCell ref="AC130:AH130"/>
    <mergeCell ref="AC131:AH131"/>
    <mergeCell ref="BW174:CN174"/>
    <mergeCell ref="AC132:AH132"/>
    <mergeCell ref="AC142:AH142"/>
    <mergeCell ref="AC143:AH143"/>
    <mergeCell ref="AC172:AH172"/>
    <mergeCell ref="AC173:AH173"/>
    <mergeCell ref="AC174:AH174"/>
    <mergeCell ref="AI130:AY130"/>
    <mergeCell ref="AC129:AH129"/>
    <mergeCell ref="AI129:AY129"/>
    <mergeCell ref="AZ106:BV106"/>
    <mergeCell ref="AZ107:BV107"/>
    <mergeCell ref="AI106:AY106"/>
    <mergeCell ref="AC110:AH110"/>
    <mergeCell ref="AC111:AH111"/>
    <mergeCell ref="AC112:AH112"/>
    <mergeCell ref="AC114:AH114"/>
    <mergeCell ref="AI114:AY114"/>
    <mergeCell ref="AI140:AY140"/>
    <mergeCell ref="AI112:AY112"/>
    <mergeCell ref="AI113:AY113"/>
    <mergeCell ref="AI109:AY109"/>
    <mergeCell ref="AI110:AY110"/>
    <mergeCell ref="AI134:AY134"/>
    <mergeCell ref="AI111:AY111"/>
    <mergeCell ref="AI118:AY118"/>
    <mergeCell ref="AI122:AY122"/>
    <mergeCell ref="AZ130:BV130"/>
    <mergeCell ref="AI131:AY131"/>
    <mergeCell ref="CO212:DF212"/>
    <mergeCell ref="CO228:DF228"/>
    <mergeCell ref="BW133:CN133"/>
    <mergeCell ref="BW142:CN142"/>
    <mergeCell ref="BW143:CN143"/>
    <mergeCell ref="BW172:CN172"/>
    <mergeCell ref="BW166:CN166"/>
    <mergeCell ref="BW167:CN167"/>
    <mergeCell ref="AC128:AH128"/>
    <mergeCell ref="AZ114:BV114"/>
    <mergeCell ref="AI128:AY128"/>
    <mergeCell ref="AI107:AY107"/>
    <mergeCell ref="AC109:AH109"/>
    <mergeCell ref="AZ108:BV108"/>
    <mergeCell ref="AZ113:BV113"/>
    <mergeCell ref="AZ111:BV111"/>
    <mergeCell ref="A17:AB17"/>
    <mergeCell ref="A54:AB54"/>
    <mergeCell ref="A55:AB55"/>
    <mergeCell ref="A56:AB56"/>
    <mergeCell ref="A18:AB18"/>
    <mergeCell ref="A42:AB42"/>
    <mergeCell ref="A45:AB45"/>
    <mergeCell ref="A46:AB46"/>
    <mergeCell ref="A43:AB43"/>
    <mergeCell ref="A44:AB44"/>
    <mergeCell ref="A13:AB13"/>
    <mergeCell ref="A14:AB14"/>
    <mergeCell ref="A15:AB15"/>
    <mergeCell ref="A16:AB16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26:AB26"/>
    <mergeCell ref="A61:AB61"/>
    <mergeCell ref="A65:AB65"/>
    <mergeCell ref="A69:AB69"/>
    <mergeCell ref="A70:AB70"/>
    <mergeCell ref="A72:AB72"/>
    <mergeCell ref="A73:AB73"/>
    <mergeCell ref="A80:AB80"/>
    <mergeCell ref="A105:AB105"/>
    <mergeCell ref="A81:AB81"/>
    <mergeCell ref="A82:AB82"/>
    <mergeCell ref="A83:AB83"/>
    <mergeCell ref="A84:AB84"/>
    <mergeCell ref="A86:AB86"/>
    <mergeCell ref="A87:AB87"/>
    <mergeCell ref="AI431:AY431"/>
    <mergeCell ref="AC431:AH431"/>
    <mergeCell ref="A431:AB431"/>
    <mergeCell ref="A199:AB199"/>
    <mergeCell ref="A200:AB200"/>
    <mergeCell ref="AI200:AY200"/>
    <mergeCell ref="A235:AB235"/>
    <mergeCell ref="A236:AB236"/>
    <mergeCell ref="A298:AB298"/>
    <mergeCell ref="A299:AB299"/>
    <mergeCell ref="A71:AB71"/>
    <mergeCell ref="AC71:AH71"/>
    <mergeCell ref="AI71:AY71"/>
    <mergeCell ref="AZ71:BV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300:AH300"/>
    <mergeCell ref="AI298:AY298"/>
    <mergeCell ref="AI299:AY299"/>
    <mergeCell ref="AI300:AY300"/>
    <mergeCell ref="CO299:DF299"/>
    <mergeCell ref="CO300:DF300"/>
    <mergeCell ref="BW140:CN140"/>
    <mergeCell ref="AC302:AH302"/>
    <mergeCell ref="AZ304:BV304"/>
    <mergeCell ref="AZ305:BV305"/>
    <mergeCell ref="AZ299:BV299"/>
    <mergeCell ref="AC303:AH303"/>
    <mergeCell ref="AI303:AY303"/>
    <mergeCell ref="AI304:AY304"/>
    <mergeCell ref="AI305:AY305"/>
    <mergeCell ref="AI302:AY302"/>
    <mergeCell ref="AZ300:BV300"/>
    <mergeCell ref="AZ313:BV313"/>
    <mergeCell ref="BW313:CN313"/>
    <mergeCell ref="CO313:DF313"/>
    <mergeCell ref="AI323:AY323"/>
    <mergeCell ref="AI318:AY318"/>
    <mergeCell ref="AZ317:BV317"/>
    <mergeCell ref="AZ318:BV318"/>
    <mergeCell ref="CO315:DF315"/>
    <mergeCell ref="CO316:DF316"/>
    <mergeCell ref="AI321:AY321"/>
    <mergeCell ref="AI391:AY391"/>
    <mergeCell ref="AI384:AY384"/>
    <mergeCell ref="AI385:AY385"/>
    <mergeCell ref="AI343:AY343"/>
    <mergeCell ref="AI344:AY344"/>
    <mergeCell ref="AI387:AY387"/>
    <mergeCell ref="AI388:AY388"/>
    <mergeCell ref="AI389:AY389"/>
    <mergeCell ref="AI390:AY390"/>
    <mergeCell ref="AI386:AY386"/>
    <mergeCell ref="AI417:AY417"/>
    <mergeCell ref="AI404:AY404"/>
    <mergeCell ref="AI408:AY408"/>
    <mergeCell ref="AC307:AH307"/>
    <mergeCell ref="AC314:AH314"/>
    <mergeCell ref="AC315:AH315"/>
    <mergeCell ref="AC319:AH319"/>
    <mergeCell ref="AC320:AH320"/>
    <mergeCell ref="AC316:AH316"/>
    <mergeCell ref="AC318:AH318"/>
    <mergeCell ref="A343:AB343"/>
    <mergeCell ref="AC343:AH343"/>
    <mergeCell ref="A114:AB114"/>
    <mergeCell ref="AI108:AY108"/>
    <mergeCell ref="AI115:AY115"/>
    <mergeCell ref="A115:AB115"/>
    <mergeCell ref="AC108:AH108"/>
    <mergeCell ref="AC115:AH115"/>
    <mergeCell ref="A109:AB109"/>
    <mergeCell ref="A110:AB110"/>
    <mergeCell ref="A107:AB107"/>
    <mergeCell ref="AC106:AH106"/>
    <mergeCell ref="A388:AB388"/>
    <mergeCell ref="A166:AB166"/>
    <mergeCell ref="A167:AB167"/>
    <mergeCell ref="A168:AB168"/>
    <mergeCell ref="AC385:AH385"/>
    <mergeCell ref="AC386:AH386"/>
    <mergeCell ref="A108:AB108"/>
    <mergeCell ref="A344:AB344"/>
    <mergeCell ref="A111:AB111"/>
    <mergeCell ref="A112:AB112"/>
    <mergeCell ref="A113:AB113"/>
    <mergeCell ref="AC113:AH113"/>
    <mergeCell ref="BW107:CN107"/>
    <mergeCell ref="CO106:DF106"/>
    <mergeCell ref="CO107:DF107"/>
    <mergeCell ref="BW260:CN260"/>
    <mergeCell ref="BW108:CN108"/>
    <mergeCell ref="BW115:CN115"/>
    <mergeCell ref="BW134:CN134"/>
    <mergeCell ref="BW138:CN138"/>
    <mergeCell ref="CO132:DF132"/>
    <mergeCell ref="CO133:DF133"/>
    <mergeCell ref="BW141:CN141"/>
    <mergeCell ref="BW139:CN139"/>
    <mergeCell ref="BW148:CN148"/>
    <mergeCell ref="BW144:CN144"/>
    <mergeCell ref="BW145:CN145"/>
    <mergeCell ref="BW147:CN147"/>
    <mergeCell ref="CO102:DF102"/>
    <mergeCell ref="CO108:DF108"/>
    <mergeCell ref="CO115:DF115"/>
    <mergeCell ref="CO144:DF144"/>
    <mergeCell ref="CO103:DF103"/>
    <mergeCell ref="CO104:DF104"/>
    <mergeCell ref="CO128:DF128"/>
    <mergeCell ref="CO129:DF129"/>
    <mergeCell ref="CO130:DF130"/>
    <mergeCell ref="CO131:DF131"/>
    <mergeCell ref="AZ128:BV128"/>
    <mergeCell ref="AZ129:BV129"/>
    <mergeCell ref="AZ109:BV109"/>
    <mergeCell ref="AZ115:BV115"/>
    <mergeCell ref="AZ110:BV110"/>
    <mergeCell ref="AZ118:BV118"/>
    <mergeCell ref="AZ122:BV122"/>
    <mergeCell ref="AZ99:BV99"/>
    <mergeCell ref="AZ141:BV141"/>
    <mergeCell ref="AZ137:BV137"/>
    <mergeCell ref="AZ132:BV132"/>
    <mergeCell ref="AZ131:BV131"/>
    <mergeCell ref="AZ134:BV134"/>
    <mergeCell ref="AZ138:BV138"/>
    <mergeCell ref="AZ140:BV140"/>
    <mergeCell ref="AZ101:BV101"/>
    <mergeCell ref="AZ100:BV100"/>
    <mergeCell ref="BW99:CN99"/>
    <mergeCell ref="CO99:DF99"/>
    <mergeCell ref="A102:AB102"/>
    <mergeCell ref="AC102:AH102"/>
    <mergeCell ref="BW101:CN101"/>
    <mergeCell ref="BW102:CN102"/>
    <mergeCell ref="CO100:DF100"/>
    <mergeCell ref="CO101:DF101"/>
    <mergeCell ref="A99:AB99"/>
    <mergeCell ref="AC99:AH99"/>
    <mergeCell ref="A179:AB179"/>
    <mergeCell ref="A180:AB180"/>
    <mergeCell ref="A184:AB184"/>
    <mergeCell ref="A188:AB188"/>
    <mergeCell ref="AC166:AH166"/>
    <mergeCell ref="AC167:AH167"/>
    <mergeCell ref="AI168:AY168"/>
    <mergeCell ref="AI164:AY164"/>
    <mergeCell ref="AI165:AY165"/>
    <mergeCell ref="AI166:AY166"/>
    <mergeCell ref="AI167:AY167"/>
    <mergeCell ref="A169:AB169"/>
    <mergeCell ref="AC177:AH177"/>
    <mergeCell ref="AC178:AH178"/>
    <mergeCell ref="AC175:AH175"/>
    <mergeCell ref="A173:AB173"/>
    <mergeCell ref="A174:AB174"/>
    <mergeCell ref="A175:AB175"/>
    <mergeCell ref="A177:AB177"/>
    <mergeCell ref="A178:AB178"/>
    <mergeCell ref="AI148:AY148"/>
    <mergeCell ref="A181:AB181"/>
    <mergeCell ref="A148:AB148"/>
    <mergeCell ref="A157:AB157"/>
    <mergeCell ref="AI173:AY173"/>
    <mergeCell ref="AC157:AH157"/>
    <mergeCell ref="AC164:AH164"/>
    <mergeCell ref="AC165:AH165"/>
    <mergeCell ref="AC169:AH169"/>
    <mergeCell ref="AC170:AH170"/>
    <mergeCell ref="A164:AB164"/>
    <mergeCell ref="A165:AB165"/>
    <mergeCell ref="AC225:AH225"/>
    <mergeCell ref="AC199:AH199"/>
    <mergeCell ref="AC200:AH200"/>
    <mergeCell ref="AC208:AH208"/>
    <mergeCell ref="AC204:AH204"/>
    <mergeCell ref="AC205:AH205"/>
    <mergeCell ref="AC206:AH206"/>
    <mergeCell ref="AC207:AH207"/>
    <mergeCell ref="A262:AB262"/>
    <mergeCell ref="A259:AB259"/>
    <mergeCell ref="A198:AB198"/>
    <mergeCell ref="A206:AB206"/>
    <mergeCell ref="A207:AB207"/>
    <mergeCell ref="A227:AB227"/>
    <mergeCell ref="A228:AB228"/>
    <mergeCell ref="A210:AB210"/>
    <mergeCell ref="A211:AB211"/>
    <mergeCell ref="A215:AB215"/>
    <mergeCell ref="AI172:AY172"/>
    <mergeCell ref="AI194:AY194"/>
    <mergeCell ref="AI177:AY177"/>
    <mergeCell ref="AZ172:BV172"/>
    <mergeCell ref="AZ173:BV173"/>
    <mergeCell ref="AZ174:BV174"/>
    <mergeCell ref="AZ175:BV175"/>
    <mergeCell ref="AZ194:BV194"/>
    <mergeCell ref="AZ184:BV184"/>
    <mergeCell ref="AI178:AY178"/>
    <mergeCell ref="AC256:AH256"/>
    <mergeCell ref="AC258:AH258"/>
    <mergeCell ref="AC257:AH257"/>
    <mergeCell ref="AI174:AY174"/>
    <mergeCell ref="AI175:AY175"/>
    <mergeCell ref="AC202:AH202"/>
    <mergeCell ref="AC185:AH185"/>
    <mergeCell ref="AC195:AH195"/>
    <mergeCell ref="AC194:AH194"/>
    <mergeCell ref="AC188:AH188"/>
    <mergeCell ref="AI227:AY227"/>
    <mergeCell ref="AZ225:BV225"/>
    <mergeCell ref="AZ228:BV228"/>
    <mergeCell ref="A261:AB261"/>
    <mergeCell ref="AC261:AH261"/>
    <mergeCell ref="AC259:AH259"/>
    <mergeCell ref="A260:AB260"/>
    <mergeCell ref="A257:AB257"/>
    <mergeCell ref="A258:AB258"/>
    <mergeCell ref="AC255:AH255"/>
    <mergeCell ref="A250:AB250"/>
    <mergeCell ref="AC250:AH250"/>
    <mergeCell ref="AZ248:BV248"/>
    <mergeCell ref="AC248:AH248"/>
    <mergeCell ref="AZ250:BV250"/>
    <mergeCell ref="AC249:AH249"/>
    <mergeCell ref="AI250:AY250"/>
    <mergeCell ref="BW257:CN257"/>
    <mergeCell ref="BW258:CN258"/>
    <mergeCell ref="BW235:CN235"/>
    <mergeCell ref="BW208:CN208"/>
    <mergeCell ref="BW246:CN246"/>
    <mergeCell ref="BW227:CN227"/>
    <mergeCell ref="BW228:CN228"/>
    <mergeCell ref="BW209:CN209"/>
    <mergeCell ref="BW210:CN210"/>
    <mergeCell ref="BW211:CN211"/>
    <mergeCell ref="CO199:DF199"/>
    <mergeCell ref="CO200:DF200"/>
    <mergeCell ref="CO225:DF225"/>
    <mergeCell ref="CO226:DF226"/>
    <mergeCell ref="CO210:DF210"/>
    <mergeCell ref="CO211:DF211"/>
    <mergeCell ref="CO216:DF216"/>
    <mergeCell ref="CO213:DF213"/>
    <mergeCell ref="CO203:DF203"/>
    <mergeCell ref="CO206:DF206"/>
    <mergeCell ref="A170:AB170"/>
    <mergeCell ref="A171:AB171"/>
    <mergeCell ref="CO157:DF157"/>
    <mergeCell ref="CO164:DF164"/>
    <mergeCell ref="CO165:DF165"/>
    <mergeCell ref="BW164:CN164"/>
    <mergeCell ref="BW157:CN157"/>
    <mergeCell ref="CO166:DF166"/>
    <mergeCell ref="AC168:AH168"/>
    <mergeCell ref="AI171:AY171"/>
    <mergeCell ref="BW264:CN264"/>
    <mergeCell ref="AI264:AY264"/>
    <mergeCell ref="CO169:DF169"/>
    <mergeCell ref="A176:AB176"/>
    <mergeCell ref="AC171:AH171"/>
    <mergeCell ref="A172:AB172"/>
    <mergeCell ref="AC176:AH176"/>
    <mergeCell ref="AI176:AY176"/>
    <mergeCell ref="AZ176:BV176"/>
    <mergeCell ref="BW176:CN176"/>
    <mergeCell ref="CO193:DF193"/>
    <mergeCell ref="BW173:CN173"/>
    <mergeCell ref="A186:AB186"/>
    <mergeCell ref="A187:AB187"/>
    <mergeCell ref="A182:AB182"/>
    <mergeCell ref="A183:AB183"/>
    <mergeCell ref="A185:AB185"/>
    <mergeCell ref="AC182:AH182"/>
    <mergeCell ref="AC183:AH183"/>
    <mergeCell ref="AC184:AH184"/>
    <mergeCell ref="A263:AB263"/>
    <mergeCell ref="A264:AB264"/>
    <mergeCell ref="A265:AB265"/>
    <mergeCell ref="A266:AB266"/>
    <mergeCell ref="A269:AB269"/>
    <mergeCell ref="A270:AB270"/>
    <mergeCell ref="A271:AB271"/>
    <mergeCell ref="A275:AB275"/>
    <mergeCell ref="CO265:DF265"/>
    <mergeCell ref="CO266:DF266"/>
    <mergeCell ref="AZ343:BV343"/>
    <mergeCell ref="BW343:CN343"/>
    <mergeCell ref="CO343:DF343"/>
    <mergeCell ref="BW267:CN267"/>
    <mergeCell ref="BW269:CN269"/>
    <mergeCell ref="AZ274:BV274"/>
    <mergeCell ref="AZ271:BV271"/>
    <mergeCell ref="BW270:CN270"/>
    <mergeCell ref="AC344:AH344"/>
    <mergeCell ref="AZ344:BV344"/>
    <mergeCell ref="BW344:CN344"/>
    <mergeCell ref="AZ268:BV268"/>
    <mergeCell ref="AZ276:BV276"/>
    <mergeCell ref="AZ277:BV277"/>
    <mergeCell ref="AZ275:BV275"/>
    <mergeCell ref="AZ272:BV272"/>
    <mergeCell ref="BW305:CN305"/>
    <mergeCell ref="BW304:CN304"/>
    <mergeCell ref="CO344:DF344"/>
    <mergeCell ref="AC266:AH266"/>
    <mergeCell ref="AC264:AH264"/>
    <mergeCell ref="A274:AB274"/>
    <mergeCell ref="A276:AB276"/>
    <mergeCell ref="AC265:AH265"/>
    <mergeCell ref="AC270:AH270"/>
    <mergeCell ref="AC271:AH271"/>
    <mergeCell ref="AI277:AY277"/>
    <mergeCell ref="AI276:AY276"/>
    <mergeCell ref="BW271:CN271"/>
    <mergeCell ref="BW275:CN275"/>
    <mergeCell ref="BW179:CN179"/>
    <mergeCell ref="BW265:CN265"/>
    <mergeCell ref="BW266:CN266"/>
    <mergeCell ref="BW262:CN262"/>
    <mergeCell ref="BW263:CN263"/>
    <mergeCell ref="BW202:CN202"/>
    <mergeCell ref="BW268:CN268"/>
    <mergeCell ref="BW193:CN193"/>
    <mergeCell ref="BW100:CN100"/>
    <mergeCell ref="A100:AB100"/>
    <mergeCell ref="A101:AB101"/>
    <mergeCell ref="AC100:AH100"/>
    <mergeCell ref="AC101:AH101"/>
    <mergeCell ref="AZ207:BV207"/>
    <mergeCell ref="AI204:AY204"/>
    <mergeCell ref="AI205:AY205"/>
    <mergeCell ref="AI207:AY207"/>
    <mergeCell ref="AI206:AY206"/>
    <mergeCell ref="AZ205:BV205"/>
    <mergeCell ref="AZ204:BV204"/>
    <mergeCell ref="AZ183:BV183"/>
    <mergeCell ref="A204:AB204"/>
    <mergeCell ref="A205:AB205"/>
    <mergeCell ref="AZ206:BV206"/>
    <mergeCell ref="A193:AB193"/>
    <mergeCell ref="AC193:AH193"/>
    <mergeCell ref="AI193:AY193"/>
    <mergeCell ref="AZ193:BV193"/>
    <mergeCell ref="A197:AB197"/>
    <mergeCell ref="A195:AB195"/>
    <mergeCell ref="BW187:CN187"/>
    <mergeCell ref="BW188:CN188"/>
    <mergeCell ref="AC186:AH186"/>
    <mergeCell ref="AC179:AH179"/>
    <mergeCell ref="AI179:AY179"/>
    <mergeCell ref="AZ179:BV179"/>
    <mergeCell ref="AI182:AY182"/>
    <mergeCell ref="AI183:AY183"/>
    <mergeCell ref="AI181:AY181"/>
    <mergeCell ref="AZ182:BV182"/>
    <mergeCell ref="BW184:CN184"/>
    <mergeCell ref="BW185:CN185"/>
    <mergeCell ref="BW183:CN183"/>
    <mergeCell ref="BW182:CN182"/>
    <mergeCell ref="AC180:AH180"/>
    <mergeCell ref="AI180:AY180"/>
    <mergeCell ref="AZ180:BV180"/>
    <mergeCell ref="AI197:AY197"/>
    <mergeCell ref="AI184:AY184"/>
    <mergeCell ref="AC181:AH181"/>
    <mergeCell ref="AZ181:BV181"/>
    <mergeCell ref="AI186:AY186"/>
    <mergeCell ref="AC187:AH187"/>
    <mergeCell ref="AI188:AY188"/>
    <mergeCell ref="AZ203:BV203"/>
    <mergeCell ref="A201:AB201"/>
    <mergeCell ref="AC201:AH201"/>
    <mergeCell ref="AI201:AY201"/>
    <mergeCell ref="AZ201:BV201"/>
    <mergeCell ref="A202:AB202"/>
    <mergeCell ref="A74:AB74"/>
    <mergeCell ref="AC74:AH74"/>
    <mergeCell ref="AI74:AY74"/>
    <mergeCell ref="AZ74:BV74"/>
    <mergeCell ref="A75:AB75"/>
    <mergeCell ref="AC75:AH75"/>
    <mergeCell ref="AI75:AY75"/>
    <mergeCell ref="AZ75:BV75"/>
    <mergeCell ref="CO76:DF76"/>
    <mergeCell ref="A77:AB77"/>
    <mergeCell ref="AC77:AH77"/>
    <mergeCell ref="AI77:AY77"/>
    <mergeCell ref="AZ77:BV77"/>
    <mergeCell ref="BW77:CN77"/>
    <mergeCell ref="CO77:DF77"/>
    <mergeCell ref="A76:AB76"/>
    <mergeCell ref="AC76:AH76"/>
    <mergeCell ref="AI76:AY76"/>
    <mergeCell ref="A78:AB78"/>
    <mergeCell ref="AC78:AH78"/>
    <mergeCell ref="AI78:AY78"/>
    <mergeCell ref="AZ78:BV78"/>
    <mergeCell ref="CO80:DF80"/>
    <mergeCell ref="CO85:DF85"/>
    <mergeCell ref="A79:AB79"/>
    <mergeCell ref="AC79:AH79"/>
    <mergeCell ref="AI79:AY79"/>
    <mergeCell ref="AZ79:BV79"/>
    <mergeCell ref="AI84:AY84"/>
    <mergeCell ref="AI85:AY85"/>
    <mergeCell ref="BW81:CN81"/>
    <mergeCell ref="CO81:DF81"/>
    <mergeCell ref="BW78:CN78"/>
    <mergeCell ref="CO78:DF78"/>
    <mergeCell ref="BW79:CN79"/>
    <mergeCell ref="CO79:DF79"/>
    <mergeCell ref="AI81:AY81"/>
    <mergeCell ref="AI82:AY82"/>
    <mergeCell ref="AI83:AY83"/>
    <mergeCell ref="BW85:CN85"/>
    <mergeCell ref="AZ85:BV85"/>
    <mergeCell ref="BW82:CN82"/>
    <mergeCell ref="BW83:CN83"/>
    <mergeCell ref="BW84:CN84"/>
    <mergeCell ref="BW261:CN261"/>
    <mergeCell ref="BW259:CN259"/>
    <mergeCell ref="BW256:CN256"/>
    <mergeCell ref="A85:AB85"/>
    <mergeCell ref="AC85:AH85"/>
    <mergeCell ref="AI261:AY261"/>
    <mergeCell ref="A145:AB145"/>
    <mergeCell ref="AC145:AH145"/>
    <mergeCell ref="A144:AB144"/>
    <mergeCell ref="AC144:AH144"/>
    <mergeCell ref="CO227:DF227"/>
    <mergeCell ref="CO235:DF235"/>
    <mergeCell ref="BW204:CN204"/>
    <mergeCell ref="CO207:DF207"/>
    <mergeCell ref="BW206:CN206"/>
    <mergeCell ref="BW207:CN207"/>
    <mergeCell ref="BW212:CN212"/>
    <mergeCell ref="BW214:CN214"/>
    <mergeCell ref="BW215:CN215"/>
    <mergeCell ref="BW233:CN233"/>
    <mergeCell ref="AZ200:BV200"/>
    <mergeCell ref="BW198:CN198"/>
    <mergeCell ref="BW199:CN199"/>
    <mergeCell ref="BW197:CN197"/>
    <mergeCell ref="BW200:CN200"/>
    <mergeCell ref="AZ199:BV199"/>
    <mergeCell ref="AZ197:BV197"/>
    <mergeCell ref="BW181:CN181"/>
    <mergeCell ref="AZ171:BV171"/>
    <mergeCell ref="BW171:CN171"/>
    <mergeCell ref="BW177:CN177"/>
    <mergeCell ref="BW180:CN180"/>
    <mergeCell ref="CO139:DF139"/>
    <mergeCell ref="BW178:CN178"/>
    <mergeCell ref="CO170:DF170"/>
    <mergeCell ref="CO167:DF167"/>
    <mergeCell ref="CO168:DF168"/>
    <mergeCell ref="BW146:CN146"/>
    <mergeCell ref="CO146:DF146"/>
    <mergeCell ref="BW175:CN175"/>
    <mergeCell ref="CO171:DF171"/>
    <mergeCell ref="CO145:DF145"/>
    <mergeCell ref="AZ345:BV345"/>
    <mergeCell ref="CO202:DF202"/>
    <mergeCell ref="BW201:CN201"/>
    <mergeCell ref="CO201:DF201"/>
    <mergeCell ref="BW303:CN303"/>
    <mergeCell ref="BW203:CN203"/>
    <mergeCell ref="CO204:DF204"/>
    <mergeCell ref="CO205:DF205"/>
    <mergeCell ref="BW205:CN205"/>
    <mergeCell ref="BW236:CN236"/>
    <mergeCell ref="A139:AB139"/>
    <mergeCell ref="AC139:AH139"/>
    <mergeCell ref="AI139:AY139"/>
    <mergeCell ref="A345:AB345"/>
    <mergeCell ref="AC345:AH345"/>
    <mergeCell ref="AI345:AY345"/>
    <mergeCell ref="AI263:AY263"/>
    <mergeCell ref="AC262:AH262"/>
    <mergeCell ref="AC263:AH263"/>
    <mergeCell ref="A203:AB203"/>
    <mergeCell ref="BW345:CN345"/>
    <mergeCell ref="CO345:DF345"/>
    <mergeCell ref="AC397:AH397"/>
    <mergeCell ref="AI397:AY397"/>
    <mergeCell ref="AZ397:BV397"/>
    <mergeCell ref="BW397:CN397"/>
    <mergeCell ref="CO397:DF397"/>
    <mergeCell ref="AZ396:BV396"/>
    <mergeCell ref="BW396:CN396"/>
    <mergeCell ref="CO396:DF396"/>
    <mergeCell ref="AZ398:BV398"/>
    <mergeCell ref="AI399:AY399"/>
    <mergeCell ref="AZ399:BV399"/>
    <mergeCell ref="BW399:CN399"/>
    <mergeCell ref="BW398:CN398"/>
    <mergeCell ref="A400:AB400"/>
    <mergeCell ref="AC400:AH400"/>
    <mergeCell ref="AI400:AY400"/>
    <mergeCell ref="AZ400:BV400"/>
    <mergeCell ref="A402:AB402"/>
    <mergeCell ref="AC402:AH402"/>
    <mergeCell ref="AI402:AY402"/>
    <mergeCell ref="AZ402:BV402"/>
    <mergeCell ref="BW403:CN403"/>
    <mergeCell ref="CO403:DF403"/>
    <mergeCell ref="BW400:CN400"/>
    <mergeCell ref="CO400:DF400"/>
    <mergeCell ref="BW402:CN402"/>
    <mergeCell ref="CO402:DF402"/>
    <mergeCell ref="BW401:CN401"/>
    <mergeCell ref="A403:AB403"/>
    <mergeCell ref="AC403:AH403"/>
    <mergeCell ref="AI403:AY403"/>
    <mergeCell ref="AZ403:BV403"/>
    <mergeCell ref="CO405:DF405"/>
    <mergeCell ref="A404:AB404"/>
    <mergeCell ref="AC404:AH404"/>
    <mergeCell ref="A405:AB405"/>
    <mergeCell ref="AC405:AH405"/>
    <mergeCell ref="AI405:AY405"/>
    <mergeCell ref="AZ405:BV405"/>
    <mergeCell ref="AZ404:BV404"/>
    <mergeCell ref="BW404:CN404"/>
    <mergeCell ref="CO404:DF404"/>
    <mergeCell ref="A406:AB406"/>
    <mergeCell ref="AC406:AH406"/>
    <mergeCell ref="AI406:AY406"/>
    <mergeCell ref="AZ406:BV406"/>
    <mergeCell ref="A407:AB407"/>
    <mergeCell ref="AC407:AH407"/>
    <mergeCell ref="AI407:AY407"/>
    <mergeCell ref="AZ407:BV407"/>
    <mergeCell ref="BW406:CN406"/>
    <mergeCell ref="CO406:DF406"/>
    <mergeCell ref="BW407:CN407"/>
    <mergeCell ref="CO407:DF407"/>
    <mergeCell ref="CO409:DF409"/>
    <mergeCell ref="A408:AB408"/>
    <mergeCell ref="AC408:AH408"/>
    <mergeCell ref="A409:AB409"/>
    <mergeCell ref="AC409:AH409"/>
    <mergeCell ref="AI409:AY409"/>
    <mergeCell ref="AZ409:BV409"/>
    <mergeCell ref="AZ408:BV408"/>
    <mergeCell ref="CO408:DF408"/>
    <mergeCell ref="BW420:CN420"/>
    <mergeCell ref="BW419:CN419"/>
    <mergeCell ref="BW409:CN409"/>
    <mergeCell ref="BW416:CN416"/>
    <mergeCell ref="BW415:CN415"/>
    <mergeCell ref="BW413:CN413"/>
    <mergeCell ref="BW414:CN414"/>
    <mergeCell ref="AZ419:BV419"/>
    <mergeCell ref="BW423:CN423"/>
    <mergeCell ref="AC422:AH422"/>
    <mergeCell ref="AI422:AY422"/>
    <mergeCell ref="AZ422:BV422"/>
    <mergeCell ref="BW422:CN422"/>
    <mergeCell ref="BW421:CN421"/>
    <mergeCell ref="AC420:AH420"/>
    <mergeCell ref="AI420:AY420"/>
    <mergeCell ref="AZ420:BV420"/>
    <mergeCell ref="AC423:AH423"/>
    <mergeCell ref="AI423:AY423"/>
    <mergeCell ref="AZ423:BV423"/>
    <mergeCell ref="AC421:AH421"/>
    <mergeCell ref="AI421:AY421"/>
    <mergeCell ref="AZ421:BV421"/>
    <mergeCell ref="AC419:AH419"/>
    <mergeCell ref="AI202:AY202"/>
    <mergeCell ref="AI185:AY185"/>
    <mergeCell ref="AI189:AY189"/>
    <mergeCell ref="AI262:AY262"/>
    <mergeCell ref="AC399:AH399"/>
    <mergeCell ref="AC203:AH203"/>
    <mergeCell ref="AI203:AY203"/>
    <mergeCell ref="AI199:AY199"/>
    <mergeCell ref="AC269:AH269"/>
    <mergeCell ref="AI146:AY146"/>
    <mergeCell ref="AZ146:BV146"/>
    <mergeCell ref="AI187:AY187"/>
    <mergeCell ref="AZ202:BV202"/>
    <mergeCell ref="AZ170:BV170"/>
    <mergeCell ref="AZ187:BV187"/>
    <mergeCell ref="AZ177:BV177"/>
    <mergeCell ref="AZ178:BV178"/>
    <mergeCell ref="AZ186:BV186"/>
    <mergeCell ref="AZ185:BV185"/>
    <mergeCell ref="CO147:DF147"/>
    <mergeCell ref="A146:AB146"/>
    <mergeCell ref="A346:AB346"/>
    <mergeCell ref="AC346:AH346"/>
    <mergeCell ref="AI346:AY346"/>
    <mergeCell ref="AZ346:BV346"/>
    <mergeCell ref="A147:AB147"/>
    <mergeCell ref="AC147:AH147"/>
    <mergeCell ref="AI147:AY147"/>
    <mergeCell ref="AZ147:BV147"/>
  </mergeCells>
  <printOptions/>
  <pageMargins left="0.1968503937007874" right="0.15748031496062992" top="0.5905511811023623" bottom="0.3937007874015748" header="0.1968503937007874" footer="0.1968503937007874"/>
  <pageSetup horizontalDpi="600" verticalDpi="600" orientation="portrait" paperSize="9" scale="75" r:id="rId3"/>
  <rowBreaks count="5" manualBreakCount="5">
    <brk id="133" max="109" man="1"/>
    <brk id="195" max="109" man="1"/>
    <brk id="286" max="109" man="1"/>
    <brk id="316" max="109" man="1"/>
    <brk id="375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="120" zoomScaleSheetLayoutView="120" workbookViewId="0" topLeftCell="A7">
      <selection activeCell="CO14" sqref="CO14:DF14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173</v>
      </c>
    </row>
    <row r="2" spans="1:110" s="3" customFormat="1" ht="25.5" customHeight="1">
      <c r="A2" s="89" t="s">
        <v>186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3" spans="1:110" ht="54" customHeight="1">
      <c r="A3" s="152" t="s">
        <v>146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 t="s">
        <v>147</v>
      </c>
      <c r="AD3" s="150"/>
      <c r="AE3" s="150"/>
      <c r="AF3" s="150"/>
      <c r="AG3" s="150"/>
      <c r="AH3" s="150"/>
      <c r="AI3" s="150" t="s">
        <v>185</v>
      </c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 t="s">
        <v>179</v>
      </c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 t="s">
        <v>148</v>
      </c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 t="s">
        <v>149</v>
      </c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1"/>
    </row>
    <row r="4" spans="1:110" s="14" customFormat="1" ht="12" customHeight="1" thickBot="1">
      <c r="A4" s="153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48">
        <v>2</v>
      </c>
      <c r="AD4" s="148"/>
      <c r="AE4" s="148"/>
      <c r="AF4" s="148"/>
      <c r="AG4" s="148"/>
      <c r="AH4" s="148"/>
      <c r="AI4" s="148">
        <v>3</v>
      </c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>
        <v>4</v>
      </c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>
        <v>5</v>
      </c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>
        <v>6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9"/>
    </row>
    <row r="5" spans="1:110" ht="22.5" customHeight="1" thickBot="1">
      <c r="A5" s="142" t="str">
        <f>'[4]Таблица3'!A7</f>
        <v>Источники финансирования дефицита бюджета - всего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54">
        <f>'[4]Таблица3'!B7</f>
        <v>500</v>
      </c>
      <c r="AD5" s="155"/>
      <c r="AE5" s="155"/>
      <c r="AF5" s="155"/>
      <c r="AG5" s="155"/>
      <c r="AH5" s="155"/>
      <c r="AI5" s="155" t="str">
        <f>'[4]Таблица3'!D7</f>
        <v>X</v>
      </c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26">
        <f>AZ6</f>
        <v>2968718</v>
      </c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6">
        <f>BW6</f>
        <v>3516878.879999999</v>
      </c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6">
        <f>AZ5-BW5</f>
        <v>-548160.879999999</v>
      </c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8"/>
    </row>
    <row r="6" spans="1:110" ht="34.5" customHeight="1" thickBot="1">
      <c r="A6" s="142" t="str">
        <f>'[4]Таблица3'!A8</f>
        <v>Изменение остатков средств на счетах по учету  средств бюджета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20">
        <f>'[4]Таблица3'!B8</f>
        <v>700</v>
      </c>
      <c r="AD6" s="99"/>
      <c r="AE6" s="99"/>
      <c r="AF6" s="99"/>
      <c r="AG6" s="99"/>
      <c r="AH6" s="99"/>
      <c r="AI6" s="99" t="str">
        <f>'[4]Таблица3'!D8</f>
        <v>000 01 05 00 00 00 0000 000</v>
      </c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31">
        <f>AZ7+AZ11</f>
        <v>2968718</v>
      </c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1">
        <f>BW7+BW11</f>
        <v>3516878.879999999</v>
      </c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26">
        <f>AZ6-BW6</f>
        <v>-548160.879999999</v>
      </c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8"/>
    </row>
    <row r="7" spans="1:110" ht="22.5" customHeight="1" thickBot="1">
      <c r="A7" s="142" t="str">
        <f>'[4]Таблица3'!A9</f>
        <v>Увеличение остатков средств бюджетов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20">
        <f>'[4]Таблица3'!B9</f>
        <v>700</v>
      </c>
      <c r="AD7" s="99"/>
      <c r="AE7" s="99"/>
      <c r="AF7" s="99"/>
      <c r="AG7" s="99"/>
      <c r="AH7" s="99"/>
      <c r="AI7" s="133" t="str">
        <f>'[4]Таблица3'!D9</f>
        <v>000 01 05 00 00 00 0000 500</v>
      </c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45">
        <f>AZ8</f>
        <v>-219905617</v>
      </c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7"/>
      <c r="BW7" s="129">
        <f>BW8</f>
        <v>-9648599.66</v>
      </c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130"/>
      <c r="CO7" s="126">
        <f aca="true" t="shared" si="0" ref="CO7:CO17">AZ7-BW7</f>
        <v>-210257017.34</v>
      </c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8"/>
    </row>
    <row r="8" spans="1:110" ht="12" customHeight="1" thickBot="1">
      <c r="A8" s="142" t="str">
        <f>'[4]Таблица3'!A10</f>
        <v>Увеличение прочих остатков средств бюджетов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20">
        <f>'[4]Таблица3'!B10</f>
        <v>710</v>
      </c>
      <c r="AD8" s="99"/>
      <c r="AE8" s="99"/>
      <c r="AF8" s="99"/>
      <c r="AG8" s="99"/>
      <c r="AH8" s="99"/>
      <c r="AI8" s="118" t="str">
        <f>'[4]Таблица3'!D10</f>
        <v>000 01 05 02 00 00 0000 500</v>
      </c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20"/>
      <c r="AZ8" s="131">
        <f>AZ9</f>
        <v>-219905617</v>
      </c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>
        <f>BW9</f>
        <v>-9648599.66</v>
      </c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26">
        <f t="shared" si="0"/>
        <v>-210257017.34</v>
      </c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8"/>
    </row>
    <row r="9" spans="1:110" ht="25.5" customHeight="1" thickBot="1">
      <c r="A9" s="98" t="str">
        <f>'[4]Таблица3'!A11</f>
        <v>Увеличение прочих остатков денежных средств  бюджетов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20">
        <f>'[4]Таблица3'!B11</f>
        <v>710</v>
      </c>
      <c r="AD9" s="99"/>
      <c r="AE9" s="99"/>
      <c r="AF9" s="99"/>
      <c r="AG9" s="99"/>
      <c r="AH9" s="99"/>
      <c r="AI9" s="99" t="str">
        <f>'[4]Таблица3'!D11</f>
        <v>000 01 05 02 01 00 0000 510</v>
      </c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31">
        <f>AZ10</f>
        <v>-219905617</v>
      </c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1">
        <f>BW10</f>
        <v>-9648599.66</v>
      </c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26">
        <f t="shared" si="0"/>
        <v>-210257017.34</v>
      </c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8"/>
    </row>
    <row r="10" spans="1:110" ht="21.75" customHeight="1" thickBot="1">
      <c r="A10" s="98" t="str">
        <f>'[4]Таблица3'!A12</f>
        <v>Увеличение прочих остатков денежных средств  бюджетов поселений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20">
        <f>'[4]Таблица3'!B12</f>
        <v>710</v>
      </c>
      <c r="AD10" s="99"/>
      <c r="AE10" s="99"/>
      <c r="AF10" s="99"/>
      <c r="AG10" s="99"/>
      <c r="AH10" s="99"/>
      <c r="AI10" s="99" t="str">
        <f>'[4]Таблица3'!D12</f>
        <v>000 01 05 02 01 10 0000 510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131">
        <v>-219905617</v>
      </c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1">
        <v>-9648599.66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26">
        <f>AZ10-BW10</f>
        <v>-210257017.34</v>
      </c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8"/>
    </row>
    <row r="11" spans="1:110" ht="25.5" customHeight="1" thickBot="1">
      <c r="A11" s="98" t="str">
        <f>'[4]Таблица3'!A13</f>
        <v>Уменьшение остатков средств бюджетов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20">
        <f>'[4]Таблица3'!B13</f>
        <v>700</v>
      </c>
      <c r="AD11" s="99"/>
      <c r="AE11" s="99"/>
      <c r="AF11" s="99"/>
      <c r="AG11" s="99"/>
      <c r="AH11" s="99"/>
      <c r="AI11" s="99" t="str">
        <f>'[4]Таблица3'!D13</f>
        <v>000 01 05 00 00 00 0000 600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131">
        <f>AZ12</f>
        <v>222874335</v>
      </c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1">
        <f>BW12</f>
        <v>13165478.54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26">
        <f t="shared" si="0"/>
        <v>209708856.46</v>
      </c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8"/>
    </row>
    <row r="12" spans="1:110" ht="24.75" customHeight="1" thickBot="1">
      <c r="A12" s="98" t="str">
        <f>'[4]Таблица3'!A14</f>
        <v>Уменьшение прочих остатков средств бюджетов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20">
        <f>'[4]Таблица3'!B14</f>
        <v>720</v>
      </c>
      <c r="AD12" s="99"/>
      <c r="AE12" s="99"/>
      <c r="AF12" s="99"/>
      <c r="AG12" s="99"/>
      <c r="AH12" s="99"/>
      <c r="AI12" s="99" t="str">
        <f>'[4]Таблица3'!D14</f>
        <v>000 01 05 02 00 00 0000 600</v>
      </c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131">
        <f>AZ13</f>
        <v>222874335</v>
      </c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1">
        <f>BW13</f>
        <v>13165478.54</v>
      </c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26">
        <f t="shared" si="0"/>
        <v>209708856.46</v>
      </c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8"/>
    </row>
    <row r="13" spans="1:110" ht="30.75" customHeight="1" thickBot="1">
      <c r="A13" s="98" t="str">
        <f>'[4]Таблица3'!A15</f>
        <v>Уменьшение прочих остатков денежных средств  бюджетов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20">
        <f>'[4]Таблица3'!B15</f>
        <v>720</v>
      </c>
      <c r="AD13" s="99"/>
      <c r="AE13" s="99"/>
      <c r="AF13" s="99"/>
      <c r="AG13" s="99"/>
      <c r="AH13" s="99"/>
      <c r="AI13" s="99" t="str">
        <f>'[4]Таблица3'!D15</f>
        <v>000 01 05 02 01 00 0000 610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131">
        <f>AZ14</f>
        <v>222874335</v>
      </c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1">
        <f>BW14</f>
        <v>13165478.54</v>
      </c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26">
        <f t="shared" si="0"/>
        <v>209708856.46</v>
      </c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8"/>
    </row>
    <row r="14" spans="1:110" ht="41.25" customHeight="1" thickBot="1">
      <c r="A14" s="98" t="str">
        <f>'[4]Таблица3'!A16</f>
        <v>Уменьшение прочих остатков денежных средств  бюджетов поселений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20">
        <f>'[4]Таблица3'!B16</f>
        <v>720</v>
      </c>
      <c r="AD14" s="99"/>
      <c r="AE14" s="99"/>
      <c r="AF14" s="99"/>
      <c r="AG14" s="99"/>
      <c r="AH14" s="99"/>
      <c r="AI14" s="99" t="str">
        <f>'[4]Таблица3'!D16</f>
        <v>000 01 05 02 01 10 0000 610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131">
        <v>222874335</v>
      </c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1">
        <v>13165478.54</v>
      </c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26">
        <f t="shared" si="0"/>
        <v>209708856.46</v>
      </c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8"/>
    </row>
    <row r="15" spans="1:110" ht="0.75" customHeight="1">
      <c r="A15" s="143" t="str">
        <f>'[4]Таблица3'!A17</f>
        <v>Итого внутренних оборотов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41">
        <f>'[3]Таблица3'!B16</f>
        <v>720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13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1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26">
        <f t="shared" si="0"/>
        <v>0</v>
      </c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8"/>
    </row>
    <row r="16" spans="1:110" ht="12" customHeight="1" hidden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141">
        <f>'[3]Таблица3'!B17</f>
        <v>720</v>
      </c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13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1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26">
        <f t="shared" si="0"/>
        <v>0</v>
      </c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8"/>
    </row>
    <row r="17" spans="1:110" ht="28.5" customHeight="1" hidden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41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26">
        <f t="shared" si="0"/>
        <v>0</v>
      </c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8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K19" s="82" t="s">
        <v>633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</row>
    <row r="20" spans="15:60" s="2" customFormat="1" ht="11.25">
      <c r="O20" s="134" t="s">
        <v>163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K20" s="134" t="s">
        <v>164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193</v>
      </c>
    </row>
    <row r="23" spans="1:71" s="7" customFormat="1" ht="12.75" customHeight="1">
      <c r="A23" s="135" t="s">
        <v>658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AA23" s="19"/>
      <c r="AB23" s="19"/>
      <c r="AC23" s="136" t="s">
        <v>194</v>
      </c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9"/>
      <c r="AQ23" s="19"/>
      <c r="AR23" s="2"/>
      <c r="AS23" s="2"/>
      <c r="AT23" s="2"/>
      <c r="AU23" s="2"/>
      <c r="AV23" s="82" t="s">
        <v>659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</row>
    <row r="24" spans="1:71" s="7" customFormat="1" ht="22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9"/>
      <c r="AA24" s="19"/>
      <c r="AB24" s="19"/>
      <c r="AC24" s="19"/>
      <c r="AD24" s="19"/>
      <c r="AE24" s="19" t="s">
        <v>163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19"/>
      <c r="AR24" s="2"/>
      <c r="AS24" s="2"/>
      <c r="AT24" s="2"/>
      <c r="AU24" s="2"/>
      <c r="AV24" s="134" t="s">
        <v>164</v>
      </c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174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2"/>
      <c r="AL26" s="2"/>
      <c r="AM26" s="2"/>
      <c r="AN26" s="2"/>
      <c r="AO26" s="82" t="s">
        <v>642</v>
      </c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9:64" s="7" customFormat="1" ht="11.25" customHeight="1">
      <c r="S27" s="134" t="s">
        <v>163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2"/>
      <c r="AL27" s="2"/>
      <c r="AM27" s="2"/>
      <c r="AN27" s="2"/>
      <c r="AO27" s="134" t="s">
        <v>164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="2" customFormat="1" ht="11.25">
      <c r="AU28" s="13"/>
    </row>
    <row r="29" spans="1:35" s="2" customFormat="1" ht="11.25">
      <c r="A29" s="137" t="s">
        <v>165</v>
      </c>
      <c r="B29" s="137"/>
      <c r="C29" s="138"/>
      <c r="D29" s="138"/>
      <c r="E29" s="138"/>
      <c r="F29" s="138"/>
      <c r="G29" s="76" t="s">
        <v>165</v>
      </c>
      <c r="H29" s="7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76">
        <v>20</v>
      </c>
      <c r="AC29" s="76"/>
      <c r="AD29" s="76"/>
      <c r="AE29" s="76"/>
      <c r="AF29" s="77" t="s">
        <v>647</v>
      </c>
      <c r="AG29" s="77"/>
      <c r="AH29" s="77"/>
      <c r="AI29" s="2" t="s">
        <v>159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2013-02-07T12:15:46Z</cp:lastPrinted>
  <dcterms:created xsi:type="dcterms:W3CDTF">2007-09-21T13:36:41Z</dcterms:created>
  <dcterms:modified xsi:type="dcterms:W3CDTF">2013-02-07T12:59:34Z</dcterms:modified>
  <cp:category/>
  <cp:version/>
  <cp:contentType/>
  <cp:contentStatus/>
</cp:coreProperties>
</file>